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附件-汇总表" sheetId="1" r:id="rId1"/>
  </sheets>
  <definedNames>
    <definedName name="_xlnm.Print_Area" localSheetId="0">'附件-汇总表'!$A$1:$N$26</definedName>
  </definedNames>
  <calcPr fullCalcOnLoad="1"/>
</workbook>
</file>

<file path=xl/sharedStrings.xml><?xml version="1.0" encoding="utf-8"?>
<sst xmlns="http://schemas.openxmlformats.org/spreadsheetml/2006/main" count="43" uniqueCount="43">
  <si>
    <t>附件：</t>
  </si>
  <si>
    <t>2019年宁德市保障性安居工程进展情况汇总表</t>
  </si>
  <si>
    <t>单位：万元、套、户、%</t>
  </si>
  <si>
    <t xml:space="preserve">          项     目               </t>
  </si>
  <si>
    <t>全市合计</t>
  </si>
  <si>
    <t>各设区市（单位）统计指标</t>
  </si>
  <si>
    <t>市本级</t>
  </si>
  <si>
    <t>蕉城区</t>
  </si>
  <si>
    <t>东侨区</t>
  </si>
  <si>
    <t>福安市</t>
  </si>
  <si>
    <t>福鼎市</t>
  </si>
  <si>
    <t>霞浦县</t>
  </si>
  <si>
    <t>古田县</t>
  </si>
  <si>
    <t>寿宁县</t>
  </si>
  <si>
    <t>周宁县</t>
  </si>
  <si>
    <t>屏南县</t>
  </si>
  <si>
    <t>柘荣县</t>
  </si>
  <si>
    <t>目标任务</t>
  </si>
  <si>
    <t>年度投资任务</t>
  </si>
  <si>
    <t>新开工任务</t>
  </si>
  <si>
    <t>基本建成任务</t>
  </si>
  <si>
    <t>投资完成情况</t>
  </si>
  <si>
    <t>年度计划投资</t>
  </si>
  <si>
    <t>年度完成投资</t>
  </si>
  <si>
    <t>完成投资率</t>
  </si>
  <si>
    <t>开工套数</t>
  </si>
  <si>
    <t>历年来保障性安居工程累计开工套数</t>
  </si>
  <si>
    <t>其中：历年各类保障性住房开工套数</t>
  </si>
  <si>
    <t>2018年度新开工套数</t>
  </si>
  <si>
    <t>开工率</t>
  </si>
  <si>
    <t>基本建成情况</t>
  </si>
  <si>
    <t>历年来保障性安居工程累计基本建成套数</t>
  </si>
  <si>
    <t>其中：历年来保障性安居工程累计竣工套数</t>
  </si>
  <si>
    <t>2019年基本建成套数</t>
  </si>
  <si>
    <t>历年来累计基本建成率</t>
  </si>
  <si>
    <t>配租配售情况</t>
  </si>
  <si>
    <t>历年各类保障性住房配租配售套数</t>
  </si>
  <si>
    <t>历年配租配售套率（%）</t>
  </si>
  <si>
    <t>其中：2019年初至本月底新增配租配售套数</t>
  </si>
  <si>
    <r>
      <t>注：</t>
    </r>
    <r>
      <rPr>
        <sz val="10"/>
        <rFont val="Helv"/>
        <family val="2"/>
      </rPr>
      <t>1</t>
    </r>
    <r>
      <rPr>
        <sz val="10"/>
        <rFont val="宋体"/>
        <family val="0"/>
      </rPr>
      <t>、年度计划投资、年度完成投资含2019年新开工项目及往年续建项目，完成投资率=年度完成投资</t>
    </r>
    <r>
      <rPr>
        <sz val="10"/>
        <rFont val="Arial"/>
        <family val="2"/>
      </rPr>
      <t>÷</t>
    </r>
    <r>
      <rPr>
        <sz val="10"/>
        <rFont val="宋体"/>
        <family val="0"/>
      </rPr>
      <t>年度投资任务；</t>
    </r>
  </si>
  <si>
    <r>
      <t>2</t>
    </r>
    <r>
      <rPr>
        <sz val="10"/>
        <rFont val="宋体"/>
        <family val="0"/>
      </rPr>
      <t>、历年保障性安居工程累计开工套数</t>
    </r>
    <r>
      <rPr>
        <sz val="10"/>
        <rFont val="Helv"/>
        <family val="2"/>
      </rPr>
      <t>=</t>
    </r>
    <r>
      <rPr>
        <sz val="10"/>
        <rFont val="宋体"/>
        <family val="0"/>
      </rPr>
      <t>历年保障性住房开工套数</t>
    </r>
    <r>
      <rPr>
        <sz val="10"/>
        <rFont val="Helv"/>
        <family val="2"/>
      </rPr>
      <t>+</t>
    </r>
    <r>
      <rPr>
        <sz val="10"/>
        <rFont val="宋体"/>
        <family val="0"/>
      </rPr>
      <t>历年各类棚户区改造户数</t>
    </r>
    <r>
      <rPr>
        <sz val="10"/>
        <rFont val="Helv"/>
        <family val="2"/>
      </rPr>
      <t>+</t>
    </r>
    <r>
      <rPr>
        <sz val="10"/>
        <rFont val="宋体"/>
        <family val="0"/>
      </rPr>
      <t>历年货币安置户数</t>
    </r>
  </si>
  <si>
    <r>
      <t>3</t>
    </r>
    <r>
      <rPr>
        <sz val="10"/>
        <rFont val="宋体"/>
        <family val="0"/>
      </rPr>
      <t>、开工率</t>
    </r>
    <r>
      <rPr>
        <sz val="10"/>
        <rFont val="Helv"/>
        <family val="2"/>
      </rPr>
      <t>=2019</t>
    </r>
    <r>
      <rPr>
        <sz val="10"/>
        <rFont val="宋体"/>
        <family val="0"/>
      </rPr>
      <t>年新开工套数</t>
    </r>
    <r>
      <rPr>
        <sz val="10"/>
        <rFont val="Times New Roman"/>
        <family val="1"/>
      </rPr>
      <t>÷</t>
    </r>
    <r>
      <rPr>
        <sz val="10"/>
        <rFont val="宋体"/>
        <family val="0"/>
      </rPr>
      <t>2019年目标任务</t>
    </r>
  </si>
  <si>
    <r>
      <t>4</t>
    </r>
    <r>
      <rPr>
        <sz val="10"/>
        <rFont val="宋体"/>
        <family val="0"/>
      </rPr>
      <t>、历年基本建成率</t>
    </r>
    <r>
      <rPr>
        <sz val="10"/>
        <rFont val="Helv"/>
        <family val="2"/>
      </rPr>
      <t>=</t>
    </r>
    <r>
      <rPr>
        <sz val="10"/>
        <rFont val="宋体"/>
        <family val="0"/>
      </rPr>
      <t>历年保障性安居工程基本建成套数</t>
    </r>
    <r>
      <rPr>
        <sz val="10"/>
        <rFont val="Helv"/>
        <family val="2"/>
      </rPr>
      <t>/</t>
    </r>
    <r>
      <rPr>
        <sz val="10"/>
        <rFont val="宋体"/>
        <family val="0"/>
      </rPr>
      <t>历年保障性安居工程开工套数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</si>
</sst>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9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1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left" vertical="center" wrapText="1"/>
      <protection/>
    </xf>
    <xf numFmtId="176" fontId="1" fillId="0" borderId="29" xfId="0" applyNumberFormat="1" applyFont="1" applyFill="1" applyBorder="1" applyAlignment="1" applyProtection="1">
      <alignment horizontal="center" vertical="center" wrapText="1"/>
      <protection/>
    </xf>
    <xf numFmtId="176" fontId="1" fillId="0" borderId="30" xfId="0" applyNumberFormat="1" applyFont="1" applyFill="1" applyBorder="1" applyAlignment="1" applyProtection="1">
      <alignment horizontal="center" vertical="center" wrapText="1"/>
      <protection/>
    </xf>
    <xf numFmtId="176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31" xfId="0" applyNumberFormat="1" applyFont="1" applyFill="1" applyBorder="1" applyAlignment="1" applyProtection="1">
      <alignment horizontal="center" vertical="center" wrapText="1"/>
      <protection/>
    </xf>
    <xf numFmtId="177" fontId="1" fillId="0" borderId="17" xfId="0" applyNumberFormat="1" applyFont="1" applyFill="1" applyBorder="1" applyAlignment="1" applyProtection="1">
      <alignment horizontal="center" vertical="center" wrapText="1"/>
      <protection/>
    </xf>
    <xf numFmtId="177" fontId="48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10" fontId="1" fillId="0" borderId="34" xfId="0" applyNumberFormat="1" applyFont="1" applyFill="1" applyBorder="1" applyAlignment="1" applyProtection="1">
      <alignment horizontal="center" vertical="center" wrapText="1"/>
      <protection/>
    </xf>
    <xf numFmtId="1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76" fontId="48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36" xfId="0" applyNumberFormat="1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176" fontId="1" fillId="0" borderId="31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10" fontId="1" fillId="0" borderId="38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31" applyNumberFormat="1" applyFont="1" applyFill="1" applyBorder="1" applyAlignment="1" applyProtection="1">
      <alignment horizontal="center" vertical="center" wrapText="1"/>
      <protection/>
    </xf>
    <xf numFmtId="176" fontId="1" fillId="33" borderId="31" xfId="0" applyNumberFormat="1" applyFont="1" applyFill="1" applyBorder="1" applyAlignment="1" applyProtection="1">
      <alignment horizontal="center" vertical="center" wrapText="1"/>
      <protection/>
    </xf>
    <xf numFmtId="176" fontId="1" fillId="33" borderId="17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33" borderId="9" xfId="0" applyNumberFormat="1" applyFont="1" applyFill="1" applyBorder="1" applyAlignment="1" applyProtection="1">
      <alignment horizontal="center" vertical="center" wrapText="1"/>
      <protection/>
    </xf>
    <xf numFmtId="177" fontId="1" fillId="33" borderId="10" xfId="0" applyNumberFormat="1" applyFont="1" applyFill="1" applyBorder="1" applyAlignment="1" applyProtection="1">
      <alignment horizontal="center" vertical="center" wrapText="1"/>
      <protection/>
    </xf>
    <xf numFmtId="10" fontId="1" fillId="0" borderId="15" xfId="0" applyNumberFormat="1" applyFont="1" applyFill="1" applyBorder="1" applyAlignment="1" applyProtection="1">
      <alignment horizontal="center" vertical="center" wrapText="1"/>
      <protection/>
    </xf>
    <xf numFmtId="10" fontId="1" fillId="33" borderId="13" xfId="0" applyNumberFormat="1" applyFont="1" applyFill="1" applyBorder="1" applyAlignment="1" applyProtection="1">
      <alignment horizontal="center" vertical="center" wrapText="1"/>
      <protection/>
    </xf>
    <xf numFmtId="1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176" fontId="1" fillId="0" borderId="24" xfId="0" applyNumberFormat="1" applyFont="1" applyFill="1" applyBorder="1" applyAlignment="1" applyProtection="1">
      <alignment horizontal="center" vertical="center" wrapText="1"/>
      <protection/>
    </xf>
    <xf numFmtId="176" fontId="1" fillId="0" borderId="39" xfId="0" applyNumberFormat="1" applyFont="1" applyFill="1" applyBorder="1" applyAlignment="1" applyProtection="1">
      <alignment horizontal="center" vertical="center" wrapText="1"/>
      <protection/>
    </xf>
    <xf numFmtId="176" fontId="1" fillId="0" borderId="26" xfId="0" applyNumberFormat="1" applyFont="1" applyFill="1" applyBorder="1" applyAlignment="1" applyProtection="1">
      <alignment horizontal="center" vertical="center" wrapText="1"/>
      <protection/>
    </xf>
    <xf numFmtId="176" fontId="48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177" fontId="48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176" fontId="1" fillId="0" borderId="11" xfId="31" applyNumberFormat="1" applyFont="1" applyFill="1" applyBorder="1" applyAlignment="1" applyProtection="1">
      <alignment horizontal="center" vertical="center" wrapText="1"/>
      <protection/>
    </xf>
    <xf numFmtId="176" fontId="1" fillId="33" borderId="15" xfId="0" applyNumberFormat="1" applyFont="1" applyFill="1" applyBorder="1" applyAlignment="1" applyProtection="1">
      <alignment horizontal="center" vertical="center" wrapText="1"/>
      <protection/>
    </xf>
    <xf numFmtId="10" fontId="1" fillId="0" borderId="40" xfId="0" applyNumberFormat="1" applyFont="1" applyFill="1" applyBorder="1" applyAlignment="1" applyProtection="1">
      <alignment horizontal="center" vertical="center" wrapText="1"/>
      <protection/>
    </xf>
    <xf numFmtId="177" fontId="1" fillId="33" borderId="11" xfId="0" applyNumberFormat="1" applyFont="1" applyFill="1" applyBorder="1" applyAlignment="1" applyProtection="1">
      <alignment horizontal="center" vertical="center" wrapText="1"/>
      <protection/>
    </xf>
    <xf numFmtId="10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SheetLayoutView="100" workbookViewId="0" topLeftCell="A3">
      <selection activeCell="B20" sqref="B20"/>
    </sheetView>
  </sheetViews>
  <sheetFormatPr defaultColWidth="9.00390625" defaultRowHeight="14.25"/>
  <cols>
    <col min="1" max="1" width="8.25390625" style="0" customWidth="1"/>
    <col min="2" max="2" width="32.25390625" style="0" customWidth="1"/>
    <col min="3" max="3" width="9.00390625" style="0" customWidth="1"/>
    <col min="4" max="14" width="7.75390625" style="0" customWidth="1"/>
  </cols>
  <sheetData>
    <row r="1" spans="1:16" ht="14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1"/>
    </row>
    <row r="2" spans="1:16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71"/>
    </row>
    <row r="3" spans="1:16" ht="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2</v>
      </c>
      <c r="N3" s="1"/>
      <c r="O3" s="1"/>
      <c r="P3" s="71"/>
    </row>
    <row r="4" spans="1:16" ht="21" customHeight="1">
      <c r="A4" s="5" t="s">
        <v>3</v>
      </c>
      <c r="B4" s="6"/>
      <c r="C4" s="7" t="s">
        <v>4</v>
      </c>
      <c r="D4" s="8" t="s">
        <v>5</v>
      </c>
      <c r="E4" s="6"/>
      <c r="F4" s="6"/>
      <c r="G4" s="6"/>
      <c r="H4" s="6"/>
      <c r="I4" s="6"/>
      <c r="J4" s="6"/>
      <c r="K4" s="6"/>
      <c r="L4" s="6"/>
      <c r="M4" s="6"/>
      <c r="N4" s="7"/>
      <c r="O4" s="1"/>
      <c r="P4" s="71"/>
    </row>
    <row r="5" spans="1:16" ht="21" customHeight="1">
      <c r="A5" s="9"/>
      <c r="B5" s="10"/>
      <c r="C5" s="11"/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1" t="s">
        <v>16</v>
      </c>
      <c r="O5" s="1"/>
      <c r="P5" s="71"/>
    </row>
    <row r="6" spans="1:16" ht="19.5" customHeight="1">
      <c r="A6" s="14" t="s">
        <v>17</v>
      </c>
      <c r="B6" s="15" t="s">
        <v>18</v>
      </c>
      <c r="C6" s="16">
        <v>32400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1"/>
      <c r="O6" s="1"/>
      <c r="P6" s="71"/>
    </row>
    <row r="7" spans="1:16" ht="19.5" customHeight="1">
      <c r="A7" s="17"/>
      <c r="B7" s="15" t="s">
        <v>19</v>
      </c>
      <c r="C7" s="18">
        <v>376</v>
      </c>
      <c r="D7" s="19"/>
      <c r="E7" s="20">
        <v>376</v>
      </c>
      <c r="F7" s="20"/>
      <c r="G7" s="20"/>
      <c r="H7" s="20"/>
      <c r="I7" s="20"/>
      <c r="J7" s="20"/>
      <c r="K7" s="20"/>
      <c r="L7" s="20"/>
      <c r="M7" s="20"/>
      <c r="N7" s="72"/>
      <c r="O7" s="1"/>
      <c r="P7" s="71"/>
    </row>
    <row r="8" spans="1:16" ht="19.5" customHeight="1">
      <c r="A8" s="21"/>
      <c r="B8" s="22" t="s">
        <v>20</v>
      </c>
      <c r="C8" s="23">
        <v>608</v>
      </c>
      <c r="D8" s="24"/>
      <c r="E8" s="25"/>
      <c r="F8" s="25"/>
      <c r="G8" s="25">
        <v>608</v>
      </c>
      <c r="H8" s="25"/>
      <c r="I8" s="25"/>
      <c r="J8" s="25"/>
      <c r="K8" s="25"/>
      <c r="L8" s="25"/>
      <c r="M8" s="25"/>
      <c r="N8" s="73"/>
      <c r="O8" s="74"/>
      <c r="P8" s="71"/>
    </row>
    <row r="9" spans="1:16" ht="21" customHeight="1">
      <c r="A9" s="26" t="s">
        <v>21</v>
      </c>
      <c r="B9" s="27" t="s">
        <v>22</v>
      </c>
      <c r="C9" s="28">
        <f>SUM(D9:N9)</f>
        <v>61544</v>
      </c>
      <c r="D9" s="29">
        <v>0</v>
      </c>
      <c r="E9" s="30">
        <v>23400</v>
      </c>
      <c r="F9" s="30">
        <v>0</v>
      </c>
      <c r="G9" s="30">
        <v>21600</v>
      </c>
      <c r="H9" s="30">
        <v>3680</v>
      </c>
      <c r="I9" s="30">
        <v>0</v>
      </c>
      <c r="J9" s="30">
        <v>1500</v>
      </c>
      <c r="K9" s="30">
        <v>0</v>
      </c>
      <c r="L9" s="30">
        <v>2435</v>
      </c>
      <c r="M9" s="30">
        <v>7879</v>
      </c>
      <c r="N9" s="28">
        <v>1050</v>
      </c>
      <c r="O9" s="1"/>
      <c r="P9" s="71">
        <f>SUM(D9:N9)</f>
        <v>61544</v>
      </c>
    </row>
    <row r="10" spans="1:16" ht="21" customHeight="1">
      <c r="A10" s="9"/>
      <c r="B10" s="31" t="s">
        <v>23</v>
      </c>
      <c r="C10" s="32">
        <f aca="true" t="shared" si="0" ref="C10:C14">SUM(D10:N10)</f>
        <v>25598.21</v>
      </c>
      <c r="D10" s="33">
        <v>0</v>
      </c>
      <c r="E10" s="34">
        <v>1615</v>
      </c>
      <c r="F10" s="34">
        <v>0</v>
      </c>
      <c r="G10" s="34">
        <v>16050</v>
      </c>
      <c r="H10" s="35">
        <v>448.21</v>
      </c>
      <c r="I10" s="34">
        <v>0</v>
      </c>
      <c r="J10" s="34">
        <v>500</v>
      </c>
      <c r="K10" s="34">
        <v>0</v>
      </c>
      <c r="L10" s="34">
        <v>1525</v>
      </c>
      <c r="M10" s="34">
        <v>4220</v>
      </c>
      <c r="N10" s="75">
        <v>1240</v>
      </c>
      <c r="O10" s="1"/>
      <c r="P10" s="71"/>
    </row>
    <row r="11" spans="1:16" ht="21" customHeight="1">
      <c r="A11" s="36"/>
      <c r="B11" s="37" t="s">
        <v>24</v>
      </c>
      <c r="C11" s="38">
        <f>C10/C6</f>
        <v>0.7900682098765431</v>
      </c>
      <c r="D11" s="39">
        <v>0</v>
      </c>
      <c r="E11" s="39">
        <f aca="true" t="shared" si="1" ref="C11:N11">E10/E9</f>
        <v>0.06901709401709402</v>
      </c>
      <c r="F11" s="39">
        <v>0</v>
      </c>
      <c r="G11" s="39">
        <f t="shared" si="1"/>
        <v>0.7430555555555556</v>
      </c>
      <c r="H11" s="39">
        <f t="shared" si="1"/>
        <v>0.12179619565217391</v>
      </c>
      <c r="I11" s="39">
        <v>0</v>
      </c>
      <c r="J11" s="39">
        <f t="shared" si="1"/>
        <v>0.3333333333333333</v>
      </c>
      <c r="K11" s="39">
        <v>0</v>
      </c>
      <c r="L11" s="39">
        <f t="shared" si="1"/>
        <v>0.6262833675564682</v>
      </c>
      <c r="M11" s="39">
        <f t="shared" si="1"/>
        <v>0.5356009645894149</v>
      </c>
      <c r="N11" s="38">
        <f t="shared" si="1"/>
        <v>1.180952380952381</v>
      </c>
      <c r="O11" s="1"/>
      <c r="P11" s="71"/>
    </row>
    <row r="12" spans="1:16" ht="25.5" customHeight="1">
      <c r="A12" s="40" t="s">
        <v>25</v>
      </c>
      <c r="B12" s="41" t="s">
        <v>26</v>
      </c>
      <c r="C12" s="42">
        <f t="shared" si="0"/>
        <v>63172</v>
      </c>
      <c r="D12" s="43">
        <v>10404</v>
      </c>
      <c r="E12" s="44">
        <v>5095</v>
      </c>
      <c r="F12" s="45">
        <v>2397</v>
      </c>
      <c r="G12" s="45">
        <v>13148</v>
      </c>
      <c r="H12" s="45">
        <v>10941</v>
      </c>
      <c r="I12" s="45">
        <v>7720</v>
      </c>
      <c r="J12" s="45">
        <v>5206</v>
      </c>
      <c r="K12" s="45">
        <v>1993</v>
      </c>
      <c r="L12" s="45">
        <v>2084</v>
      </c>
      <c r="M12" s="45">
        <v>2716</v>
      </c>
      <c r="N12" s="53">
        <v>1468</v>
      </c>
      <c r="O12" s="1"/>
      <c r="P12" s="71"/>
    </row>
    <row r="13" spans="1:16" ht="25.5" customHeight="1">
      <c r="A13" s="46"/>
      <c r="B13" s="31" t="s">
        <v>27</v>
      </c>
      <c r="C13" s="32">
        <f t="shared" si="0"/>
        <v>33941</v>
      </c>
      <c r="D13" s="47">
        <v>9172</v>
      </c>
      <c r="E13" s="48">
        <v>8</v>
      </c>
      <c r="F13" s="48">
        <v>2397</v>
      </c>
      <c r="G13" s="48">
        <v>6599</v>
      </c>
      <c r="H13" s="48">
        <v>4700</v>
      </c>
      <c r="I13" s="48">
        <v>4707</v>
      </c>
      <c r="J13" s="48">
        <v>2300</v>
      </c>
      <c r="K13" s="48">
        <v>1113</v>
      </c>
      <c r="L13" s="48">
        <v>1284</v>
      </c>
      <c r="M13" s="48">
        <v>940</v>
      </c>
      <c r="N13" s="32">
        <v>721</v>
      </c>
      <c r="O13" s="1"/>
      <c r="P13" s="71"/>
    </row>
    <row r="14" spans="1:16" ht="21" customHeight="1">
      <c r="A14" s="46"/>
      <c r="B14" s="49" t="s">
        <v>28</v>
      </c>
      <c r="C14" s="32">
        <f t="shared" si="0"/>
        <v>376</v>
      </c>
      <c r="D14" s="50"/>
      <c r="E14" s="51">
        <v>376</v>
      </c>
      <c r="F14" s="20"/>
      <c r="G14" s="20"/>
      <c r="H14" s="20"/>
      <c r="I14" s="20"/>
      <c r="J14" s="20"/>
      <c r="K14" s="20"/>
      <c r="L14" s="20"/>
      <c r="M14" s="76"/>
      <c r="N14" s="77"/>
      <c r="O14" s="1"/>
      <c r="P14" s="71"/>
    </row>
    <row r="15" spans="1:16" ht="21" customHeight="1">
      <c r="A15" s="46"/>
      <c r="B15" s="37" t="s">
        <v>29</v>
      </c>
      <c r="C15" s="38">
        <f>C14/C7</f>
        <v>1</v>
      </c>
      <c r="D15" s="52"/>
      <c r="E15" s="39">
        <f>E14/E7</f>
        <v>1</v>
      </c>
      <c r="F15" s="39"/>
      <c r="G15" s="39"/>
      <c r="H15" s="39"/>
      <c r="I15" s="39"/>
      <c r="J15" s="39"/>
      <c r="K15" s="39"/>
      <c r="L15" s="39"/>
      <c r="M15" s="39"/>
      <c r="N15" s="38"/>
      <c r="O15" s="1"/>
      <c r="P15" s="71"/>
    </row>
    <row r="16" spans="1:16" ht="25.5" customHeight="1">
      <c r="A16" s="40" t="s">
        <v>30</v>
      </c>
      <c r="B16" s="41" t="s">
        <v>31</v>
      </c>
      <c r="C16" s="53">
        <f aca="true" t="shared" si="2" ref="C16:C18">SUM(D16:N16)</f>
        <v>54674</v>
      </c>
      <c r="D16" s="43">
        <v>10404</v>
      </c>
      <c r="E16" s="54">
        <v>3758</v>
      </c>
      <c r="F16" s="45">
        <v>2397</v>
      </c>
      <c r="G16" s="45">
        <v>10723</v>
      </c>
      <c r="H16" s="45">
        <v>8080</v>
      </c>
      <c r="I16" s="45">
        <v>7192</v>
      </c>
      <c r="J16" s="45">
        <v>4757</v>
      </c>
      <c r="K16" s="45">
        <v>1993</v>
      </c>
      <c r="L16" s="45">
        <v>1854</v>
      </c>
      <c r="M16" s="45">
        <v>2199</v>
      </c>
      <c r="N16" s="78">
        <v>1317</v>
      </c>
      <c r="O16" s="1"/>
      <c r="P16" s="71"/>
    </row>
    <row r="17" spans="1:16" ht="25.5" customHeight="1">
      <c r="A17" s="46"/>
      <c r="B17" s="31" t="s">
        <v>32</v>
      </c>
      <c r="C17" s="32">
        <f t="shared" si="2"/>
        <v>38355</v>
      </c>
      <c r="D17" s="47">
        <v>4998</v>
      </c>
      <c r="E17" s="48">
        <v>2245</v>
      </c>
      <c r="F17" s="48">
        <v>2301</v>
      </c>
      <c r="G17" s="48">
        <v>6755</v>
      </c>
      <c r="H17" s="48">
        <v>7575</v>
      </c>
      <c r="I17" s="48">
        <v>4623</v>
      </c>
      <c r="J17" s="48">
        <v>3512</v>
      </c>
      <c r="K17" s="48">
        <v>1709</v>
      </c>
      <c r="L17" s="48">
        <v>1622</v>
      </c>
      <c r="M17" s="48">
        <v>1899</v>
      </c>
      <c r="N17" s="32">
        <v>1116</v>
      </c>
      <c r="O17" s="1"/>
      <c r="P17" s="71"/>
    </row>
    <row r="18" spans="1:16" ht="21" customHeight="1">
      <c r="A18" s="46"/>
      <c r="B18" s="31" t="s">
        <v>33</v>
      </c>
      <c r="C18" s="32">
        <f t="shared" si="2"/>
        <v>444</v>
      </c>
      <c r="D18" s="55"/>
      <c r="E18" s="56"/>
      <c r="F18" s="56"/>
      <c r="G18" s="56">
        <v>444</v>
      </c>
      <c r="H18" s="56"/>
      <c r="I18" s="56"/>
      <c r="J18" s="56"/>
      <c r="K18" s="56"/>
      <c r="L18" s="56"/>
      <c r="M18" s="56"/>
      <c r="N18" s="79"/>
      <c r="O18" s="1"/>
      <c r="P18" s="71"/>
    </row>
    <row r="19" spans="1:16" ht="21" customHeight="1">
      <c r="A19" s="46"/>
      <c r="B19" s="37" t="s">
        <v>34</v>
      </c>
      <c r="C19" s="38">
        <f aca="true" t="shared" si="3" ref="C19:N19">C16/C12</f>
        <v>0.8654783764959159</v>
      </c>
      <c r="D19" s="52">
        <f t="shared" si="3"/>
        <v>1</v>
      </c>
      <c r="E19" s="52">
        <f t="shared" si="3"/>
        <v>0.7375858684985279</v>
      </c>
      <c r="F19" s="52">
        <f t="shared" si="3"/>
        <v>1</v>
      </c>
      <c r="G19" s="52">
        <f t="shared" si="3"/>
        <v>0.8155613020991785</v>
      </c>
      <c r="H19" s="52">
        <f t="shared" si="3"/>
        <v>0.7385065350516407</v>
      </c>
      <c r="I19" s="52">
        <f t="shared" si="3"/>
        <v>0.9316062176165804</v>
      </c>
      <c r="J19" s="52">
        <f t="shared" si="3"/>
        <v>0.9137533615059547</v>
      </c>
      <c r="K19" s="52">
        <f t="shared" si="3"/>
        <v>1</v>
      </c>
      <c r="L19" s="52">
        <f t="shared" si="3"/>
        <v>0.8896353166986565</v>
      </c>
      <c r="M19" s="52">
        <f t="shared" si="3"/>
        <v>0.8096465390279823</v>
      </c>
      <c r="N19" s="80">
        <f t="shared" si="3"/>
        <v>0.8971389645776566</v>
      </c>
      <c r="O19" s="1"/>
      <c r="P19" s="71"/>
    </row>
    <row r="20" spans="1:16" ht="27" customHeight="1">
      <c r="A20" s="5" t="s">
        <v>35</v>
      </c>
      <c r="B20" s="41" t="s">
        <v>36</v>
      </c>
      <c r="C20" s="57">
        <v>32430</v>
      </c>
      <c r="D20" s="58">
        <v>9140</v>
      </c>
      <c r="E20" s="59">
        <v>0</v>
      </c>
      <c r="F20" s="59">
        <v>2089</v>
      </c>
      <c r="G20" s="59">
        <v>5660</v>
      </c>
      <c r="H20" s="59">
        <v>4232</v>
      </c>
      <c r="I20" s="59">
        <v>4707</v>
      </c>
      <c r="J20" s="59">
        <v>2300</v>
      </c>
      <c r="K20" s="59">
        <v>1113</v>
      </c>
      <c r="L20" s="59">
        <v>1284</v>
      </c>
      <c r="M20" s="59">
        <v>935</v>
      </c>
      <c r="N20" s="81">
        <v>721</v>
      </c>
      <c r="O20" s="1"/>
      <c r="P20" s="71"/>
    </row>
    <row r="21" spans="1:16" ht="24.75" customHeight="1">
      <c r="A21" s="9"/>
      <c r="B21" s="31" t="s">
        <v>37</v>
      </c>
      <c r="C21" s="60">
        <f>C20/C13</f>
        <v>0.9554815709613742</v>
      </c>
      <c r="D21" s="61">
        <f>D20/D13</f>
        <v>0.9965111208024422</v>
      </c>
      <c r="E21" s="62">
        <f aca="true" t="shared" si="4" ref="E21:N21">E20/E13</f>
        <v>0</v>
      </c>
      <c r="F21" s="62">
        <f t="shared" si="4"/>
        <v>0.871506049228202</v>
      </c>
      <c r="G21" s="62">
        <f t="shared" si="4"/>
        <v>0.8577057129868162</v>
      </c>
      <c r="H21" s="62">
        <f t="shared" si="4"/>
        <v>0.9004255319148936</v>
      </c>
      <c r="I21" s="62">
        <f t="shared" si="4"/>
        <v>1</v>
      </c>
      <c r="J21" s="62">
        <f t="shared" si="4"/>
        <v>1</v>
      </c>
      <c r="K21" s="62">
        <f t="shared" si="4"/>
        <v>1</v>
      </c>
      <c r="L21" s="62">
        <f t="shared" si="4"/>
        <v>1</v>
      </c>
      <c r="M21" s="62">
        <f t="shared" si="4"/>
        <v>0.9946808510638298</v>
      </c>
      <c r="N21" s="82">
        <f t="shared" si="4"/>
        <v>1</v>
      </c>
      <c r="O21" s="1"/>
      <c r="P21" s="71"/>
    </row>
    <row r="22" spans="1:16" ht="27" customHeight="1">
      <c r="A22" s="63"/>
      <c r="B22" s="64" t="s">
        <v>38</v>
      </c>
      <c r="C22" s="65">
        <f>SUM(D22:N22)</f>
        <v>1503</v>
      </c>
      <c r="D22" s="66">
        <v>950</v>
      </c>
      <c r="E22" s="67"/>
      <c r="F22" s="68">
        <v>249</v>
      </c>
      <c r="G22" s="67"/>
      <c r="H22" s="67"/>
      <c r="I22" s="67">
        <v>277</v>
      </c>
      <c r="J22" s="67"/>
      <c r="K22" s="67"/>
      <c r="L22" s="67"/>
      <c r="M22" s="67">
        <v>27</v>
      </c>
      <c r="N22" s="65"/>
      <c r="O22" s="1"/>
      <c r="P22" s="71"/>
    </row>
    <row r="23" spans="1:16" ht="14.25">
      <c r="A23" s="69" t="s">
        <v>39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83"/>
      <c r="P23" s="71"/>
    </row>
    <row r="24" spans="1:16" ht="14.25">
      <c r="A24" s="70" t="s">
        <v>40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83"/>
      <c r="P24" s="71"/>
    </row>
    <row r="25" spans="1:16" ht="14.25">
      <c r="A25" s="70" t="s">
        <v>41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83"/>
      <c r="P25" s="71"/>
    </row>
    <row r="26" spans="1:16" ht="14.25">
      <c r="A26" s="70" t="s">
        <v>42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83"/>
      <c r="P26" s="71"/>
    </row>
  </sheetData>
  <sheetProtection/>
  <mergeCells count="15">
    <mergeCell ref="A2:N2"/>
    <mergeCell ref="A3:B3"/>
    <mergeCell ref="M3:N3"/>
    <mergeCell ref="D4:N4"/>
    <mergeCell ref="A23:N23"/>
    <mergeCell ref="A24:N24"/>
    <mergeCell ref="A25:N25"/>
    <mergeCell ref="A26:N26"/>
    <mergeCell ref="A6:A8"/>
    <mergeCell ref="A9:A11"/>
    <mergeCell ref="A12:A15"/>
    <mergeCell ref="A16:A19"/>
    <mergeCell ref="A20:A22"/>
    <mergeCell ref="C4:C5"/>
    <mergeCell ref="A4:B5"/>
  </mergeCells>
  <printOptions horizontalCentered="1"/>
  <pageMargins left="0.2361111111111111" right="0.275" top="0.4722222222222222" bottom="0.11805555555555555" header="0.5118055555555555" footer="0.2361111111111111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2019-05-23T06:59:11Z</dcterms:created>
  <dcterms:modified xsi:type="dcterms:W3CDTF">2019-09-02T08:57:33Z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