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附件-汇总表" sheetId="1" r:id="rId1"/>
    <sheet name="基本建成" sheetId="2" r:id="rId2"/>
    <sheet name="配租配售" sheetId="3" r:id="rId3"/>
  </sheets>
  <definedNames>
    <definedName name="_xlnm.Print_Area" localSheetId="0">'附件-汇总表'!$A$1:$N$26</definedName>
  </definedNames>
  <calcPr fullCalcOnLoad="1"/>
</workbook>
</file>

<file path=xl/sharedStrings.xml><?xml version="1.0" encoding="utf-8"?>
<sst xmlns="http://schemas.openxmlformats.org/spreadsheetml/2006/main" count="153" uniqueCount="83">
  <si>
    <t>附件：</t>
  </si>
  <si>
    <t>2019年宁德市保障性安居工程进展情况汇总表</t>
  </si>
  <si>
    <t>单位：万元、套、户、%</t>
  </si>
  <si>
    <t xml:space="preserve">          项     目               </t>
  </si>
  <si>
    <t>全市合计</t>
  </si>
  <si>
    <t>各设区市（单位）统计指标</t>
  </si>
  <si>
    <t>市本级</t>
  </si>
  <si>
    <t>蕉城区</t>
  </si>
  <si>
    <t>东侨区</t>
  </si>
  <si>
    <t>福安市</t>
  </si>
  <si>
    <t>福鼎市</t>
  </si>
  <si>
    <t>霞浦县</t>
  </si>
  <si>
    <t>古田县</t>
  </si>
  <si>
    <t>寿宁县</t>
  </si>
  <si>
    <t>周宁县</t>
  </si>
  <si>
    <t>屏南县</t>
  </si>
  <si>
    <t>柘荣县</t>
  </si>
  <si>
    <t>目标任务</t>
  </si>
  <si>
    <t>年度投资任务</t>
  </si>
  <si>
    <t>新开工任务</t>
  </si>
  <si>
    <t>基本建成任务</t>
  </si>
  <si>
    <t>投资完成情况</t>
  </si>
  <si>
    <t>年度计划投资</t>
  </si>
  <si>
    <t>年度完成投资</t>
  </si>
  <si>
    <t>完成投资率</t>
  </si>
  <si>
    <t>开工套数</t>
  </si>
  <si>
    <t>历年来保障性安居工程累计开工套数</t>
  </si>
  <si>
    <t>其中：历年各类保障性住房开工套数</t>
  </si>
  <si>
    <t>2018年度新开工套数</t>
  </si>
  <si>
    <t>开工率</t>
  </si>
  <si>
    <t>基本建成情况</t>
  </si>
  <si>
    <t>历年来保障性安居工程累计基本建成套数</t>
  </si>
  <si>
    <t>其中：历年来保障性安居工程累计竣工套数</t>
  </si>
  <si>
    <t>2019年基本建成套数</t>
  </si>
  <si>
    <t>历年来累计基本建成率</t>
  </si>
  <si>
    <t>配租配售情况</t>
  </si>
  <si>
    <t>历年各类保障性住房配租配售套数</t>
  </si>
  <si>
    <t>历年配租配售套率（%）</t>
  </si>
  <si>
    <t>其中：2019年初至本月底新增配租配售套数</t>
  </si>
  <si>
    <r>
      <t>注：</t>
    </r>
    <r>
      <rPr>
        <sz val="10"/>
        <rFont val="Helv"/>
        <family val="2"/>
      </rPr>
      <t>1</t>
    </r>
    <r>
      <rPr>
        <sz val="10"/>
        <rFont val="宋体"/>
        <family val="0"/>
      </rPr>
      <t>、年度计划投资、年度完成投资含2019年新开工项目及往年续建项目；</t>
    </r>
  </si>
  <si>
    <r>
      <t>2</t>
    </r>
    <r>
      <rPr>
        <sz val="10"/>
        <rFont val="宋体"/>
        <family val="0"/>
      </rPr>
      <t>、历年保障性安居工程累计开工套数</t>
    </r>
    <r>
      <rPr>
        <sz val="10"/>
        <rFont val="Helv"/>
        <family val="2"/>
      </rPr>
      <t>=</t>
    </r>
    <r>
      <rPr>
        <sz val="10"/>
        <rFont val="宋体"/>
        <family val="0"/>
      </rPr>
      <t>历年保障性住房开工套数</t>
    </r>
    <r>
      <rPr>
        <sz val="10"/>
        <rFont val="Helv"/>
        <family val="2"/>
      </rPr>
      <t>+</t>
    </r>
    <r>
      <rPr>
        <sz val="10"/>
        <rFont val="宋体"/>
        <family val="0"/>
      </rPr>
      <t>历年各类棚户区改造户数</t>
    </r>
    <r>
      <rPr>
        <sz val="10"/>
        <rFont val="Helv"/>
        <family val="2"/>
      </rPr>
      <t>+</t>
    </r>
    <r>
      <rPr>
        <sz val="10"/>
        <rFont val="宋体"/>
        <family val="0"/>
      </rPr>
      <t>历年货币安置户数</t>
    </r>
  </si>
  <si>
    <r>
      <t>3</t>
    </r>
    <r>
      <rPr>
        <sz val="10"/>
        <rFont val="宋体"/>
        <family val="0"/>
      </rPr>
      <t>、开工率</t>
    </r>
    <r>
      <rPr>
        <sz val="10"/>
        <rFont val="Helv"/>
        <family val="2"/>
      </rPr>
      <t>=2019</t>
    </r>
    <r>
      <rPr>
        <sz val="10"/>
        <rFont val="宋体"/>
        <family val="0"/>
      </rPr>
      <t>年新开工套数/2019年目标任务</t>
    </r>
  </si>
  <si>
    <r>
      <t>4</t>
    </r>
    <r>
      <rPr>
        <sz val="10"/>
        <rFont val="宋体"/>
        <family val="0"/>
      </rPr>
      <t>、历年基本建成率</t>
    </r>
    <r>
      <rPr>
        <sz val="10"/>
        <rFont val="Helv"/>
        <family val="2"/>
      </rPr>
      <t>=</t>
    </r>
    <r>
      <rPr>
        <sz val="10"/>
        <rFont val="宋体"/>
        <family val="0"/>
      </rPr>
      <t>历年保障性安居工程基本建成套数</t>
    </r>
    <r>
      <rPr>
        <sz val="10"/>
        <rFont val="Helv"/>
        <family val="2"/>
      </rPr>
      <t>/</t>
    </r>
    <r>
      <rPr>
        <sz val="10"/>
        <rFont val="宋体"/>
        <family val="0"/>
      </rPr>
      <t>历年保障性安居工程开工套数</t>
    </r>
  </si>
  <si>
    <t>附表3</t>
  </si>
  <si>
    <t>2019年宁德市保障性安居工程基本建成情况表</t>
  </si>
  <si>
    <t>单位：套、户</t>
  </si>
  <si>
    <t xml:space="preserve">  类别        项目               </t>
  </si>
  <si>
    <t>历年来累计基本建成套数</t>
  </si>
  <si>
    <t>项目</t>
  </si>
  <si>
    <t>各设区市（单位）2018年基本建成套数</t>
  </si>
  <si>
    <t>其中：2019年基本建成数</t>
  </si>
  <si>
    <t xml:space="preserve">当年基本建成数 </t>
  </si>
  <si>
    <t>2018年前基本建成</t>
  </si>
  <si>
    <t>保障性安居工程合计</t>
  </si>
  <si>
    <t>-</t>
  </si>
  <si>
    <t>（一）保障性政策性住房小计</t>
  </si>
  <si>
    <t>1、廉租住房（含购改租）</t>
  </si>
  <si>
    <t>2、经济适用住房</t>
  </si>
  <si>
    <t>3、公共租赁住房（含购改租）</t>
  </si>
  <si>
    <t>2018年前基本建成数</t>
  </si>
  <si>
    <t>4、限价商品住房</t>
  </si>
  <si>
    <t>（二）各类棚户区改造小计</t>
  </si>
  <si>
    <t>1、城市棚户区</t>
  </si>
  <si>
    <t>2、国有工矿棚户区</t>
  </si>
  <si>
    <t>3、林区（场）棚户区（危旧房）</t>
  </si>
  <si>
    <t>4、垦区危旧房</t>
  </si>
  <si>
    <t>附表4</t>
  </si>
  <si>
    <t>宁德市各类保障性住房配租配售情况汇总表</t>
  </si>
  <si>
    <t>单位：套、户、%</t>
  </si>
  <si>
    <t>设区市</t>
  </si>
  <si>
    <t>历年各类保障性住房累计开工套数</t>
  </si>
  <si>
    <t>历年各类保障性住房累计竣工套数</t>
  </si>
  <si>
    <t>历年各类保障性住房累计配租配售套数</t>
  </si>
  <si>
    <t>竣 工 及 配 租 配 售</t>
  </si>
  <si>
    <t>配租配售率（%)</t>
  </si>
  <si>
    <t>公共租赁住房（含廉租住房）</t>
  </si>
  <si>
    <t>经济适用住房</t>
  </si>
  <si>
    <t>限价商品住房</t>
  </si>
  <si>
    <t>历年累计开工套数</t>
  </si>
  <si>
    <t>历年累计竣工套数</t>
  </si>
  <si>
    <t>历年累计配租配售套数</t>
  </si>
  <si>
    <t>合计</t>
  </si>
  <si>
    <r>
      <t>注</t>
    </r>
    <r>
      <rPr>
        <sz val="9"/>
        <rFont val="Times New Roman"/>
        <family val="1"/>
      </rPr>
      <t>:</t>
    </r>
    <r>
      <rPr>
        <sz val="9"/>
        <rFont val="宋体"/>
        <family val="0"/>
      </rPr>
      <t>历年配租配售率</t>
    </r>
    <r>
      <rPr>
        <sz val="9"/>
        <rFont val="Helv"/>
        <family val="2"/>
      </rPr>
      <t>=</t>
    </r>
    <r>
      <rPr>
        <sz val="9"/>
        <rFont val="宋体"/>
        <family val="0"/>
      </rPr>
      <t>历年各类保障性住房配租配售套数</t>
    </r>
    <r>
      <rPr>
        <sz val="9"/>
        <rFont val="Helv"/>
        <family val="2"/>
      </rPr>
      <t>/</t>
    </r>
    <r>
      <rPr>
        <sz val="9"/>
        <rFont val="宋体"/>
        <family val="0"/>
      </rPr>
      <t>历年各类保障性住房开工套数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</si>
</sst>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  <numFmt numFmtId="178" formatCode="0_);[Red]\(0\)"/>
  </numFmts>
  <fonts count="5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sz val="9"/>
      <name val="Times New Roman"/>
      <family val="1"/>
    </font>
    <font>
      <sz val="9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Fill="1" applyBorder="1" applyAlignment="1" applyProtection="1">
      <alignment/>
      <protection/>
    </xf>
    <xf numFmtId="176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1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76" fontId="1" fillId="0" borderId="0" xfId="0" applyNumberFormat="1" applyFont="1" applyFill="1" applyAlignment="1" applyProtection="1">
      <alignment horizontal="left" vertical="center"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left" vertical="center" wrapText="1"/>
      <protection/>
    </xf>
    <xf numFmtId="177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vertical="center" wrapText="1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31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177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77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vertical="center" wrapText="1"/>
      <protection/>
    </xf>
    <xf numFmtId="0" fontId="1" fillId="0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left" vertical="center" wrapText="1"/>
      <protection/>
    </xf>
    <xf numFmtId="177" fontId="1" fillId="0" borderId="42" xfId="0" applyNumberFormat="1" applyFont="1" applyFill="1" applyBorder="1" applyAlignment="1" applyProtection="1">
      <alignment horizontal="center" vertical="center" wrapText="1"/>
      <protection/>
    </xf>
    <xf numFmtId="177" fontId="1" fillId="0" borderId="43" xfId="0" applyNumberFormat="1" applyFont="1" applyFill="1" applyBorder="1" applyAlignment="1" applyProtection="1">
      <alignment horizontal="center" vertical="center" wrapText="1"/>
      <protection/>
    </xf>
    <xf numFmtId="177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177" fontId="1" fillId="0" borderId="2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Font="1" applyFill="1" applyBorder="1" applyAlignment="1" applyProtection="1">
      <alignment horizontal="center" vertical="center" wrapText="1"/>
      <protection/>
    </xf>
    <xf numFmtId="10" fontId="1" fillId="0" borderId="22" xfId="0" applyNumberFormat="1" applyFont="1" applyFill="1" applyBorder="1" applyAlignment="1" applyProtection="1">
      <alignment horizontal="center" vertical="center" wrapText="1"/>
      <protection/>
    </xf>
    <xf numFmtId="1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177" fontId="1" fillId="0" borderId="25" xfId="0" applyNumberFormat="1" applyFont="1" applyFill="1" applyBorder="1" applyAlignment="1" applyProtection="1">
      <alignment horizontal="center" vertical="center" wrapText="1"/>
      <protection/>
    </xf>
    <xf numFmtId="177" fontId="54" fillId="0" borderId="46" xfId="0" applyNumberFormat="1" applyFont="1" applyFill="1" applyBorder="1" applyAlignment="1" applyProtection="1">
      <alignment horizontal="center" vertical="center" wrapText="1"/>
      <protection/>
    </xf>
    <xf numFmtId="177" fontId="54" fillId="0" borderId="24" xfId="0" applyNumberFormat="1" applyFont="1" applyFill="1" applyBorder="1" applyAlignment="1" applyProtection="1">
      <alignment horizontal="center" vertical="center" wrapText="1"/>
      <protection/>
    </xf>
    <xf numFmtId="177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Font="1" applyFill="1" applyBorder="1" applyAlignment="1" applyProtection="1">
      <alignment horizontal="center" vertical="center" wrapText="1"/>
      <protection/>
    </xf>
    <xf numFmtId="177" fontId="54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5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10" fontId="1" fillId="0" borderId="18" xfId="0" applyNumberFormat="1" applyFont="1" applyFill="1" applyBorder="1" applyAlignment="1" applyProtection="1">
      <alignment horizontal="center" vertical="center" wrapText="1"/>
      <protection/>
    </xf>
    <xf numFmtId="177" fontId="1" fillId="0" borderId="46" xfId="0" applyNumberFormat="1" applyFont="1" applyFill="1" applyBorder="1" applyAlignment="1" applyProtection="1">
      <alignment horizontal="center" vertical="center" wrapText="1"/>
      <protection/>
    </xf>
    <xf numFmtId="177" fontId="1" fillId="0" borderId="24" xfId="31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7" fontId="1" fillId="35" borderId="15" xfId="0" applyNumberFormat="1" applyFont="1" applyFill="1" applyBorder="1" applyAlignment="1" applyProtection="1">
      <alignment horizontal="center" vertical="center" wrapText="1"/>
      <protection/>
    </xf>
    <xf numFmtId="177" fontId="1" fillId="35" borderId="10" xfId="0" applyNumberFormat="1" applyFont="1" applyFill="1" applyBorder="1" applyAlignment="1" applyProtection="1">
      <alignment horizontal="center" vertical="center" wrapText="1"/>
      <protection/>
    </xf>
    <xf numFmtId="177" fontId="54" fillId="35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25" xfId="0" applyNumberFormat="1" applyFont="1" applyFill="1" applyBorder="1" applyAlignment="1" applyProtection="1">
      <alignment horizontal="center" vertical="center" wrapText="1"/>
      <protection/>
    </xf>
    <xf numFmtId="178" fontId="1" fillId="35" borderId="23" xfId="0" applyNumberFormat="1" applyFont="1" applyFill="1" applyBorder="1" applyAlignment="1" applyProtection="1">
      <alignment horizontal="center" vertical="center" wrapText="1"/>
      <protection/>
    </xf>
    <xf numFmtId="178" fontId="1" fillId="35" borderId="24" xfId="0" applyNumberFormat="1" applyFont="1" applyFill="1" applyBorder="1" applyAlignment="1" applyProtection="1">
      <alignment horizontal="center" vertical="center" wrapText="1"/>
      <protection/>
    </xf>
    <xf numFmtId="10" fontId="1" fillId="0" borderId="29" xfId="0" applyNumberFormat="1" applyFont="1" applyFill="1" applyBorder="1" applyAlignment="1" applyProtection="1">
      <alignment horizontal="center" vertical="center" wrapText="1"/>
      <protection/>
    </xf>
    <xf numFmtId="10" fontId="1" fillId="35" borderId="27" xfId="0" applyNumberFormat="1" applyFont="1" applyFill="1" applyBorder="1" applyAlignment="1" applyProtection="1">
      <alignment horizontal="center" vertical="center" wrapText="1"/>
      <protection/>
    </xf>
    <xf numFmtId="10" fontId="1" fillId="35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 wrapText="1"/>
      <protection/>
    </xf>
    <xf numFmtId="177" fontId="1" fillId="0" borderId="37" xfId="0" applyNumberFormat="1" applyFont="1" applyFill="1" applyBorder="1" applyAlignment="1" applyProtection="1">
      <alignment horizontal="center" vertical="center" wrapText="1"/>
      <protection/>
    </xf>
    <xf numFmtId="177" fontId="1" fillId="0" borderId="48" xfId="0" applyNumberFormat="1" applyFont="1" applyFill="1" applyBorder="1" applyAlignment="1" applyProtection="1">
      <alignment horizontal="center" vertical="center" wrapText="1"/>
      <protection/>
    </xf>
    <xf numFmtId="177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177" fontId="1" fillId="0" borderId="0" xfId="0" applyNumberFormat="1" applyFont="1" applyFill="1" applyAlignment="1" applyProtection="1">
      <alignment horizontal="center" vertical="center" wrapText="1"/>
      <protection/>
    </xf>
    <xf numFmtId="178" fontId="54" fillId="0" borderId="10" xfId="0" applyNumberFormat="1" applyFont="1" applyFill="1" applyBorder="1" applyAlignment="1" applyProtection="1">
      <alignment horizontal="center" vertical="center" wrapText="1"/>
      <protection/>
    </xf>
    <xf numFmtId="178" fontId="54" fillId="0" borderId="29" xfId="0" applyNumberFormat="1" applyFont="1" applyFill="1" applyBorder="1" applyAlignment="1" applyProtection="1">
      <alignment horizontal="center" vertical="center" wrapText="1"/>
      <protection/>
    </xf>
    <xf numFmtId="177" fontId="54" fillId="0" borderId="25" xfId="0" applyNumberFormat="1" applyFont="1" applyFill="1" applyBorder="1" applyAlignment="1" applyProtection="1">
      <alignment horizontal="center" vertical="center" wrapText="1"/>
      <protection/>
    </xf>
    <xf numFmtId="177" fontId="54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5" borderId="29" xfId="0" applyFont="1" applyFill="1" applyBorder="1" applyAlignment="1" applyProtection="1">
      <alignment horizontal="center" vertical="center" wrapText="1"/>
      <protection/>
    </xf>
    <xf numFmtId="177" fontId="1" fillId="0" borderId="25" xfId="31" applyNumberFormat="1" applyFont="1" applyFill="1" applyBorder="1" applyAlignment="1" applyProtection="1">
      <alignment horizontal="center" vertical="center" wrapText="1"/>
      <protection/>
    </xf>
    <xf numFmtId="177" fontId="1" fillId="35" borderId="29" xfId="0" applyNumberFormat="1" applyFont="1" applyFill="1" applyBorder="1" applyAlignment="1" applyProtection="1">
      <alignment horizontal="center" vertical="center" wrapText="1"/>
      <protection/>
    </xf>
    <xf numFmtId="10" fontId="1" fillId="0" borderId="49" xfId="0" applyNumberFormat="1" applyFont="1" applyFill="1" applyBorder="1" applyAlignment="1" applyProtection="1">
      <alignment horizontal="center" vertical="center" wrapText="1"/>
      <protection/>
    </xf>
    <xf numFmtId="178" fontId="1" fillId="35" borderId="25" xfId="0" applyNumberFormat="1" applyFont="1" applyFill="1" applyBorder="1" applyAlignment="1" applyProtection="1">
      <alignment horizontal="center" vertical="center" wrapText="1"/>
      <protection/>
    </xf>
    <xf numFmtId="10" fontId="1" fillId="35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SheetLayoutView="100" workbookViewId="0" topLeftCell="A4">
      <selection activeCell="B6" sqref="B6"/>
    </sheetView>
  </sheetViews>
  <sheetFormatPr defaultColWidth="9.00390625" defaultRowHeight="14.25"/>
  <cols>
    <col min="1" max="1" width="8.25390625" style="0" customWidth="1"/>
    <col min="2" max="2" width="32.25390625" style="0" customWidth="1"/>
    <col min="3" max="3" width="9.00390625" style="0" customWidth="1"/>
    <col min="4" max="14" width="7.75390625" style="0" customWidth="1"/>
  </cols>
  <sheetData>
    <row r="1" spans="1:15" ht="14.25">
      <c r="A1" s="56" t="s">
        <v>0</v>
      </c>
      <c r="B1" s="57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2.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">
      <c r="A3" s="59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 t="s">
        <v>2</v>
      </c>
      <c r="N3" s="56"/>
      <c r="O3" s="56"/>
    </row>
    <row r="4" spans="1:15" ht="21" customHeight="1">
      <c r="A4" s="60" t="s">
        <v>3</v>
      </c>
      <c r="B4" s="61"/>
      <c r="C4" s="62" t="s">
        <v>4</v>
      </c>
      <c r="D4" s="63" t="s">
        <v>5</v>
      </c>
      <c r="E4" s="61"/>
      <c r="F4" s="61"/>
      <c r="G4" s="61"/>
      <c r="H4" s="61"/>
      <c r="I4" s="61"/>
      <c r="J4" s="61"/>
      <c r="K4" s="61"/>
      <c r="L4" s="61"/>
      <c r="M4" s="61"/>
      <c r="N4" s="62"/>
      <c r="O4" s="56"/>
    </row>
    <row r="5" spans="1:15" ht="21" customHeight="1">
      <c r="A5" s="64"/>
      <c r="B5" s="65"/>
      <c r="C5" s="66"/>
      <c r="D5" s="67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66" t="s">
        <v>16</v>
      </c>
      <c r="O5" s="56"/>
    </row>
    <row r="6" spans="1:15" ht="19.5" customHeight="1">
      <c r="A6" s="68" t="s">
        <v>17</v>
      </c>
      <c r="B6" s="69" t="s">
        <v>18</v>
      </c>
      <c r="C6" s="70">
        <v>32400</v>
      </c>
      <c r="D6" s="67"/>
      <c r="E6" s="9"/>
      <c r="F6" s="9"/>
      <c r="G6" s="9"/>
      <c r="H6" s="9"/>
      <c r="I6" s="9"/>
      <c r="J6" s="9"/>
      <c r="K6" s="9"/>
      <c r="L6" s="9"/>
      <c r="M6" s="9"/>
      <c r="N6" s="66"/>
      <c r="O6" s="56"/>
    </row>
    <row r="7" spans="1:15" ht="19.5" customHeight="1">
      <c r="A7" s="71"/>
      <c r="B7" s="69" t="s">
        <v>19</v>
      </c>
      <c r="C7" s="72">
        <v>376</v>
      </c>
      <c r="D7" s="73"/>
      <c r="E7" s="32">
        <v>376</v>
      </c>
      <c r="F7" s="32"/>
      <c r="G7" s="32"/>
      <c r="H7" s="32"/>
      <c r="I7" s="32"/>
      <c r="J7" s="32"/>
      <c r="K7" s="32"/>
      <c r="L7" s="32"/>
      <c r="M7" s="32"/>
      <c r="N7" s="123"/>
      <c r="O7" s="56"/>
    </row>
    <row r="8" spans="1:15" ht="19.5" customHeight="1">
      <c r="A8" s="74"/>
      <c r="B8" s="75" t="s">
        <v>20</v>
      </c>
      <c r="C8" s="76">
        <v>608</v>
      </c>
      <c r="D8" s="77"/>
      <c r="E8" s="78"/>
      <c r="F8" s="78"/>
      <c r="G8" s="78">
        <v>608</v>
      </c>
      <c r="H8" s="78"/>
      <c r="I8" s="78"/>
      <c r="J8" s="78"/>
      <c r="K8" s="78"/>
      <c r="L8" s="78"/>
      <c r="M8" s="78"/>
      <c r="N8" s="124"/>
      <c r="O8" s="125"/>
    </row>
    <row r="9" spans="1:16" ht="21" customHeight="1">
      <c r="A9" s="79" t="s">
        <v>21</v>
      </c>
      <c r="B9" s="80" t="s">
        <v>22</v>
      </c>
      <c r="C9" s="81">
        <f>SUM(D9:N9)</f>
        <v>61544</v>
      </c>
      <c r="D9" s="82">
        <v>0</v>
      </c>
      <c r="E9" s="83">
        <v>23400</v>
      </c>
      <c r="F9" s="83">
        <v>0</v>
      </c>
      <c r="G9" s="83">
        <v>21600</v>
      </c>
      <c r="H9" s="83">
        <v>3680</v>
      </c>
      <c r="I9" s="83">
        <v>0</v>
      </c>
      <c r="J9" s="83">
        <v>1500</v>
      </c>
      <c r="K9" s="83">
        <v>0</v>
      </c>
      <c r="L9" s="83">
        <v>2435</v>
      </c>
      <c r="M9" s="83">
        <v>7879</v>
      </c>
      <c r="N9" s="81">
        <v>1050</v>
      </c>
      <c r="O9" s="56"/>
      <c r="P9">
        <f>SUM(D9:N9)</f>
        <v>61544</v>
      </c>
    </row>
    <row r="10" spans="1:15" ht="21" customHeight="1">
      <c r="A10" s="64"/>
      <c r="B10" s="84" t="s">
        <v>23</v>
      </c>
      <c r="C10" s="85">
        <f aca="true" t="shared" si="0" ref="C10:C14">SUM(D10:N10)</f>
        <v>19200</v>
      </c>
      <c r="D10" s="86">
        <v>0</v>
      </c>
      <c r="E10" s="87">
        <v>1500</v>
      </c>
      <c r="F10" s="87">
        <v>0</v>
      </c>
      <c r="G10" s="87">
        <v>10720</v>
      </c>
      <c r="H10" s="87">
        <v>0</v>
      </c>
      <c r="I10" s="87">
        <v>0</v>
      </c>
      <c r="J10" s="87">
        <v>500</v>
      </c>
      <c r="K10" s="87">
        <v>0</v>
      </c>
      <c r="L10" s="87">
        <v>1525</v>
      </c>
      <c r="M10" s="126">
        <v>4498</v>
      </c>
      <c r="N10" s="127">
        <v>457</v>
      </c>
      <c r="O10" s="56"/>
    </row>
    <row r="11" spans="1:15" ht="21" customHeight="1">
      <c r="A11" s="88"/>
      <c r="B11" s="49" t="s">
        <v>24</v>
      </c>
      <c r="C11" s="89">
        <f>C10/C6</f>
        <v>0.5925925925925926</v>
      </c>
      <c r="D11" s="90">
        <v>0</v>
      </c>
      <c r="E11" s="90">
        <f aca="true" t="shared" si="1" ref="C11:N11">E10/E9</f>
        <v>0.0641025641025641</v>
      </c>
      <c r="F11" s="90">
        <v>0</v>
      </c>
      <c r="G11" s="90">
        <f t="shared" si="1"/>
        <v>0.4962962962962963</v>
      </c>
      <c r="H11" s="90">
        <f t="shared" si="1"/>
        <v>0</v>
      </c>
      <c r="I11" s="90">
        <v>0</v>
      </c>
      <c r="J11" s="90">
        <f t="shared" si="1"/>
        <v>0.3333333333333333</v>
      </c>
      <c r="K11" s="90">
        <v>0</v>
      </c>
      <c r="L11" s="90">
        <f t="shared" si="1"/>
        <v>0.6262833675564682</v>
      </c>
      <c r="M11" s="90">
        <f t="shared" si="1"/>
        <v>0.5708846300291915</v>
      </c>
      <c r="N11" s="89">
        <f t="shared" si="1"/>
        <v>0.43523809523809526</v>
      </c>
      <c r="O11" s="56"/>
    </row>
    <row r="12" spans="1:15" ht="25.5" customHeight="1">
      <c r="A12" s="91" t="s">
        <v>25</v>
      </c>
      <c r="B12" s="92" t="s">
        <v>26</v>
      </c>
      <c r="C12" s="93">
        <f t="shared" si="0"/>
        <v>63826</v>
      </c>
      <c r="D12" s="94">
        <v>10404</v>
      </c>
      <c r="E12" s="95">
        <v>4719</v>
      </c>
      <c r="F12" s="96">
        <v>2397</v>
      </c>
      <c r="G12" s="95">
        <v>13852</v>
      </c>
      <c r="H12" s="95">
        <v>10941</v>
      </c>
      <c r="I12" s="95">
        <v>7720</v>
      </c>
      <c r="J12" s="95">
        <v>5206</v>
      </c>
      <c r="K12" s="95">
        <v>1993</v>
      </c>
      <c r="L12" s="95">
        <v>2084</v>
      </c>
      <c r="M12" s="96">
        <v>3042</v>
      </c>
      <c r="N12" s="128">
        <v>1468</v>
      </c>
      <c r="O12" s="56"/>
    </row>
    <row r="13" spans="1:15" ht="25.5" customHeight="1">
      <c r="A13" s="97"/>
      <c r="B13" s="84" t="s">
        <v>27</v>
      </c>
      <c r="C13" s="85">
        <f t="shared" si="0"/>
        <v>33941</v>
      </c>
      <c r="D13" s="98">
        <v>9172</v>
      </c>
      <c r="E13" s="99">
        <v>8</v>
      </c>
      <c r="F13" s="99">
        <v>2397</v>
      </c>
      <c r="G13" s="100">
        <v>6599</v>
      </c>
      <c r="H13" s="100">
        <v>4700</v>
      </c>
      <c r="I13" s="100">
        <v>4707</v>
      </c>
      <c r="J13" s="100">
        <v>2300</v>
      </c>
      <c r="K13" s="100">
        <v>1113</v>
      </c>
      <c r="L13" s="100">
        <v>1284</v>
      </c>
      <c r="M13" s="99">
        <v>940</v>
      </c>
      <c r="N13" s="129">
        <v>721</v>
      </c>
      <c r="O13" s="56"/>
    </row>
    <row r="14" spans="1:15" ht="21" customHeight="1">
      <c r="A14" s="97"/>
      <c r="B14" s="101" t="s">
        <v>28</v>
      </c>
      <c r="C14" s="85">
        <f t="shared" si="0"/>
        <v>0</v>
      </c>
      <c r="D14" s="102"/>
      <c r="E14" s="32">
        <v>0</v>
      </c>
      <c r="F14" s="32"/>
      <c r="G14" s="32"/>
      <c r="H14" s="32"/>
      <c r="I14" s="32"/>
      <c r="J14" s="32"/>
      <c r="K14" s="32"/>
      <c r="L14" s="32"/>
      <c r="M14" s="130"/>
      <c r="N14" s="131"/>
      <c r="O14" s="56"/>
    </row>
    <row r="15" spans="1:15" ht="21" customHeight="1">
      <c r="A15" s="97"/>
      <c r="B15" s="49" t="s">
        <v>29</v>
      </c>
      <c r="C15" s="89">
        <f>C14/148</f>
        <v>0</v>
      </c>
      <c r="D15" s="103"/>
      <c r="E15" s="90">
        <v>0</v>
      </c>
      <c r="F15" s="90"/>
      <c r="G15" s="90"/>
      <c r="H15" s="90"/>
      <c r="I15" s="90"/>
      <c r="J15" s="90"/>
      <c r="K15" s="90"/>
      <c r="L15" s="90"/>
      <c r="M15" s="90"/>
      <c r="N15" s="89"/>
      <c r="O15" s="56"/>
    </row>
    <row r="16" spans="1:15" ht="25.5" customHeight="1">
      <c r="A16" s="91" t="s">
        <v>30</v>
      </c>
      <c r="B16" s="92" t="s">
        <v>31</v>
      </c>
      <c r="C16" s="93">
        <f aca="true" t="shared" si="2" ref="C16:C18">SUM(D16:N16)</f>
        <v>52977</v>
      </c>
      <c r="D16" s="104">
        <v>10188</v>
      </c>
      <c r="E16" s="105">
        <v>3382</v>
      </c>
      <c r="F16" s="96">
        <v>2397</v>
      </c>
      <c r="G16" s="95">
        <v>10015</v>
      </c>
      <c r="H16" s="96">
        <v>8117</v>
      </c>
      <c r="I16" s="96">
        <v>7179</v>
      </c>
      <c r="J16" s="96">
        <v>4646</v>
      </c>
      <c r="K16" s="96">
        <v>1851</v>
      </c>
      <c r="L16" s="96">
        <v>1854</v>
      </c>
      <c r="M16" s="96">
        <v>2069</v>
      </c>
      <c r="N16" s="132">
        <v>1279</v>
      </c>
      <c r="O16" s="56"/>
    </row>
    <row r="17" spans="1:15" ht="25.5" customHeight="1">
      <c r="A17" s="97"/>
      <c r="B17" s="84" t="s">
        <v>32</v>
      </c>
      <c r="C17" s="85">
        <f t="shared" si="2"/>
        <v>38355</v>
      </c>
      <c r="D17" s="106">
        <v>4998</v>
      </c>
      <c r="E17" s="99">
        <v>2245</v>
      </c>
      <c r="F17" s="99">
        <v>2301</v>
      </c>
      <c r="G17" s="99">
        <v>6755</v>
      </c>
      <c r="H17" s="99">
        <v>7575</v>
      </c>
      <c r="I17" s="99">
        <v>4623</v>
      </c>
      <c r="J17" s="99">
        <v>3512</v>
      </c>
      <c r="K17" s="99">
        <v>1709</v>
      </c>
      <c r="L17" s="99">
        <v>1622</v>
      </c>
      <c r="M17" s="99">
        <v>1899</v>
      </c>
      <c r="N17" s="85">
        <v>1116</v>
      </c>
      <c r="O17" s="56"/>
    </row>
    <row r="18" spans="1:15" ht="21" customHeight="1">
      <c r="A18" s="97"/>
      <c r="B18" s="84" t="s">
        <v>33</v>
      </c>
      <c r="C18" s="85">
        <f t="shared" si="2"/>
        <v>116</v>
      </c>
      <c r="D18" s="107"/>
      <c r="E18" s="108"/>
      <c r="F18" s="108"/>
      <c r="G18" s="109">
        <v>116</v>
      </c>
      <c r="H18" s="108"/>
      <c r="I18" s="108"/>
      <c r="J18" s="108"/>
      <c r="K18" s="108"/>
      <c r="L18" s="108"/>
      <c r="M18" s="108"/>
      <c r="N18" s="133"/>
      <c r="O18" s="56"/>
    </row>
    <row r="19" spans="1:15" ht="21" customHeight="1">
      <c r="A19" s="97"/>
      <c r="B19" s="49" t="s">
        <v>34</v>
      </c>
      <c r="C19" s="89">
        <f aca="true" t="shared" si="3" ref="C19:N19">C16/C12</f>
        <v>0.8300222479867139</v>
      </c>
      <c r="D19" s="103">
        <f t="shared" si="3"/>
        <v>0.9792387543252595</v>
      </c>
      <c r="E19" s="103">
        <f t="shared" si="3"/>
        <v>0.7166772621318076</v>
      </c>
      <c r="F19" s="103">
        <f t="shared" si="3"/>
        <v>1</v>
      </c>
      <c r="G19" s="103">
        <f t="shared" si="3"/>
        <v>0.7230002887669651</v>
      </c>
      <c r="H19" s="103">
        <f t="shared" si="3"/>
        <v>0.7418883100265058</v>
      </c>
      <c r="I19" s="103">
        <f t="shared" si="3"/>
        <v>0.9299222797927461</v>
      </c>
      <c r="J19" s="103">
        <f t="shared" si="3"/>
        <v>0.8924318094506339</v>
      </c>
      <c r="K19" s="103">
        <f t="shared" si="3"/>
        <v>0.9287506271951831</v>
      </c>
      <c r="L19" s="103">
        <f t="shared" si="3"/>
        <v>0.8896353166986565</v>
      </c>
      <c r="M19" s="103">
        <f t="shared" si="3"/>
        <v>0.6801446416831032</v>
      </c>
      <c r="N19" s="134">
        <f t="shared" si="3"/>
        <v>0.8712534059945504</v>
      </c>
      <c r="O19" s="56"/>
    </row>
    <row r="20" spans="1:15" ht="27" customHeight="1">
      <c r="A20" s="60" t="s">
        <v>35</v>
      </c>
      <c r="B20" s="92" t="s">
        <v>36</v>
      </c>
      <c r="C20" s="110">
        <f>SUM(D20:N20)</f>
        <v>32198</v>
      </c>
      <c r="D20" s="111">
        <v>9140</v>
      </c>
      <c r="E20" s="112">
        <v>0</v>
      </c>
      <c r="F20" s="112">
        <v>2089</v>
      </c>
      <c r="G20" s="112">
        <v>5660</v>
      </c>
      <c r="H20" s="112">
        <v>4232</v>
      </c>
      <c r="I20" s="112">
        <v>4707</v>
      </c>
      <c r="J20" s="112">
        <v>2317</v>
      </c>
      <c r="K20" s="112">
        <v>1113</v>
      </c>
      <c r="L20" s="112">
        <v>1284</v>
      </c>
      <c r="M20" s="112">
        <v>935</v>
      </c>
      <c r="N20" s="135">
        <v>721</v>
      </c>
      <c r="O20" s="56"/>
    </row>
    <row r="21" spans="1:15" ht="24.75" customHeight="1">
      <c r="A21" s="64"/>
      <c r="B21" s="84" t="s">
        <v>37</v>
      </c>
      <c r="C21" s="113">
        <f>C20/C13</f>
        <v>0.9486461801361186</v>
      </c>
      <c r="D21" s="114">
        <f>D20/D13</f>
        <v>0.9965111208024422</v>
      </c>
      <c r="E21" s="115">
        <f aca="true" t="shared" si="4" ref="E21:N21">E20/E13</f>
        <v>0</v>
      </c>
      <c r="F21" s="115">
        <f t="shared" si="4"/>
        <v>0.871506049228202</v>
      </c>
      <c r="G21" s="115">
        <f t="shared" si="4"/>
        <v>0.8577057129868162</v>
      </c>
      <c r="H21" s="115">
        <f t="shared" si="4"/>
        <v>0.9004255319148936</v>
      </c>
      <c r="I21" s="115">
        <f t="shared" si="4"/>
        <v>1</v>
      </c>
      <c r="J21" s="115">
        <f t="shared" si="4"/>
        <v>1.007391304347826</v>
      </c>
      <c r="K21" s="115">
        <f t="shared" si="4"/>
        <v>1</v>
      </c>
      <c r="L21" s="115">
        <f t="shared" si="4"/>
        <v>1</v>
      </c>
      <c r="M21" s="115">
        <f t="shared" si="4"/>
        <v>0.9946808510638298</v>
      </c>
      <c r="N21" s="136">
        <f t="shared" si="4"/>
        <v>1</v>
      </c>
      <c r="O21" s="56"/>
    </row>
    <row r="22" spans="1:15" ht="27" customHeight="1">
      <c r="A22" s="116"/>
      <c r="B22" s="117" t="s">
        <v>38</v>
      </c>
      <c r="C22" s="118">
        <f>SUM(D22:N22)</f>
        <v>1254</v>
      </c>
      <c r="D22" s="119">
        <v>950</v>
      </c>
      <c r="E22" s="120"/>
      <c r="F22" s="120"/>
      <c r="G22" s="120"/>
      <c r="H22" s="120"/>
      <c r="I22" s="120">
        <v>277</v>
      </c>
      <c r="J22" s="120"/>
      <c r="K22" s="120"/>
      <c r="L22" s="120"/>
      <c r="M22" s="120">
        <v>27</v>
      </c>
      <c r="N22" s="118"/>
      <c r="O22" s="56"/>
    </row>
    <row r="23" spans="1:15" ht="14.25">
      <c r="A23" s="121" t="s">
        <v>39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37"/>
    </row>
    <row r="24" spans="1:15" ht="14.25">
      <c r="A24" s="122" t="s">
        <v>40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37"/>
    </row>
    <row r="25" spans="1:15" ht="14.25">
      <c r="A25" s="122" t="s">
        <v>41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37"/>
    </row>
    <row r="26" spans="1:15" ht="14.25">
      <c r="A26" s="122" t="s">
        <v>42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37"/>
    </row>
  </sheetData>
  <sheetProtection/>
  <mergeCells count="15">
    <mergeCell ref="A2:N2"/>
    <mergeCell ref="A3:B3"/>
    <mergeCell ref="M3:N3"/>
    <mergeCell ref="D4:N4"/>
    <mergeCell ref="A23:N23"/>
    <mergeCell ref="A24:N24"/>
    <mergeCell ref="A25:N25"/>
    <mergeCell ref="A26:N26"/>
    <mergeCell ref="A6:A8"/>
    <mergeCell ref="A9:A11"/>
    <mergeCell ref="A12:A15"/>
    <mergeCell ref="A16:A19"/>
    <mergeCell ref="A20:A22"/>
    <mergeCell ref="C4:C5"/>
    <mergeCell ref="A4:B5"/>
  </mergeCells>
  <printOptions horizontalCentered="1"/>
  <pageMargins left="0.2361111111111111" right="0.275" top="0.4722222222222222" bottom="0.11805555555555555" header="0.5118055555555555" footer="0.2361111111111111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SheetLayoutView="100" workbookViewId="0" topLeftCell="A1">
      <selection activeCell="D4" sqref="D4:D5"/>
    </sheetView>
  </sheetViews>
  <sheetFormatPr defaultColWidth="9.00390625" defaultRowHeight="14.25"/>
  <cols>
    <col min="1" max="1" width="24.25390625" style="0" customWidth="1"/>
    <col min="2" max="3" width="9.25390625" style="0" customWidth="1"/>
    <col min="4" max="4" width="15.75390625" style="21" customWidth="1"/>
  </cols>
  <sheetData>
    <row r="1" spans="1:26" s="20" customFormat="1" ht="14.25">
      <c r="A1" s="22" t="s">
        <v>43</v>
      </c>
      <c r="B1" s="22"/>
      <c r="C1" s="23"/>
      <c r="D1" s="24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s="20" customFormat="1" ht="22.5">
      <c r="A2" s="25" t="s">
        <v>44</v>
      </c>
      <c r="B2" s="25"/>
      <c r="C2" s="25"/>
      <c r="D2" s="26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s="20" customFormat="1" ht="14.25">
      <c r="A3" s="27"/>
      <c r="B3" s="27"/>
      <c r="C3" s="1"/>
      <c r="D3" s="1"/>
      <c r="E3" s="8"/>
      <c r="F3" s="28"/>
      <c r="G3" s="28"/>
      <c r="H3" s="28"/>
      <c r="I3" s="28"/>
      <c r="J3" s="8"/>
      <c r="K3" s="8"/>
      <c r="L3" s="8"/>
      <c r="M3" s="8"/>
      <c r="N3" s="8" t="s">
        <v>45</v>
      </c>
      <c r="O3" s="8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s="20" customFormat="1" ht="15.75" customHeight="1">
      <c r="A4" s="29" t="s">
        <v>46</v>
      </c>
      <c r="B4" s="30" t="s">
        <v>47</v>
      </c>
      <c r="C4" s="31"/>
      <c r="D4" s="17" t="s">
        <v>48</v>
      </c>
      <c r="E4" s="32" t="s">
        <v>49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20" customFormat="1" ht="15.75" customHeight="1">
      <c r="A5" s="29"/>
      <c r="B5" s="33"/>
      <c r="C5" s="10" t="s">
        <v>50</v>
      </c>
      <c r="D5" s="17"/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9" t="s">
        <v>16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s="20" customFormat="1" ht="15.75" customHeight="1">
      <c r="A6" s="29"/>
      <c r="B6" s="33"/>
      <c r="C6" s="13"/>
      <c r="D6" s="34" t="s">
        <v>51</v>
      </c>
      <c r="E6" s="35">
        <f aca="true" t="shared" si="0" ref="E6:O6">E10+E20</f>
        <v>0</v>
      </c>
      <c r="F6" s="35">
        <f t="shared" si="0"/>
        <v>0</v>
      </c>
      <c r="G6" s="35">
        <f t="shared" si="0"/>
        <v>0</v>
      </c>
      <c r="H6" s="35">
        <f t="shared" si="0"/>
        <v>116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5">
        <f t="shared" si="0"/>
        <v>0</v>
      </c>
      <c r="P6" s="52">
        <v>0</v>
      </c>
      <c r="Q6" s="54">
        <v>126</v>
      </c>
      <c r="R6" s="54">
        <v>0</v>
      </c>
      <c r="S6" s="54">
        <v>712</v>
      </c>
      <c r="T6" s="54">
        <v>0</v>
      </c>
      <c r="U6" s="54">
        <v>193</v>
      </c>
      <c r="V6" s="54">
        <v>30</v>
      </c>
      <c r="W6" s="54">
        <v>106</v>
      </c>
      <c r="X6" s="54">
        <v>50</v>
      </c>
      <c r="Y6" s="54">
        <v>0</v>
      </c>
      <c r="Z6" s="55">
        <v>52</v>
      </c>
    </row>
    <row r="7" spans="1:26" s="20" customFormat="1" ht="15.75" customHeight="1">
      <c r="A7" s="29"/>
      <c r="B7" s="33"/>
      <c r="C7" s="13"/>
      <c r="D7" s="36" t="s">
        <v>52</v>
      </c>
      <c r="E7" s="37">
        <f aca="true" t="shared" si="1" ref="E7:O7">E11+E21</f>
        <v>10188</v>
      </c>
      <c r="F7" s="37">
        <f t="shared" si="1"/>
        <v>3382</v>
      </c>
      <c r="G7" s="37">
        <f t="shared" si="1"/>
        <v>2397</v>
      </c>
      <c r="H7" s="37">
        <f t="shared" si="1"/>
        <v>9899</v>
      </c>
      <c r="I7" s="37">
        <f t="shared" si="1"/>
        <v>8117</v>
      </c>
      <c r="J7" s="37">
        <f t="shared" si="1"/>
        <v>7179</v>
      </c>
      <c r="K7" s="37">
        <f t="shared" si="1"/>
        <v>4646</v>
      </c>
      <c r="L7" s="37">
        <f t="shared" si="1"/>
        <v>1851</v>
      </c>
      <c r="M7" s="37">
        <f t="shared" si="1"/>
        <v>1854</v>
      </c>
      <c r="N7" s="37">
        <f t="shared" si="1"/>
        <v>2069</v>
      </c>
      <c r="O7" s="37">
        <f t="shared" si="1"/>
        <v>1279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s="20" customFormat="1" ht="15.75" customHeight="1">
      <c r="A8" s="38" t="s">
        <v>53</v>
      </c>
      <c r="B8" s="10">
        <f>B10+B20</f>
        <v>52977</v>
      </c>
      <c r="C8" s="32">
        <f>C10+C20</f>
        <v>116</v>
      </c>
      <c r="D8" s="39" t="s">
        <v>51</v>
      </c>
      <c r="E8" s="32" t="s">
        <v>54</v>
      </c>
      <c r="F8" s="32" t="s">
        <v>54</v>
      </c>
      <c r="G8" s="32" t="s">
        <v>54</v>
      </c>
      <c r="H8" s="32" t="s">
        <v>54</v>
      </c>
      <c r="I8" s="32" t="s">
        <v>54</v>
      </c>
      <c r="J8" s="32" t="s">
        <v>54</v>
      </c>
      <c r="K8" s="32" t="s">
        <v>54</v>
      </c>
      <c r="L8" s="32" t="s">
        <v>54</v>
      </c>
      <c r="M8" s="32" t="s">
        <v>54</v>
      </c>
      <c r="N8" s="32" t="s">
        <v>54</v>
      </c>
      <c r="O8" s="32" t="s">
        <v>54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s="20" customFormat="1" ht="15.75" customHeight="1">
      <c r="A9" s="40"/>
      <c r="B9" s="41"/>
      <c r="C9" s="32"/>
      <c r="D9" s="42" t="s">
        <v>52</v>
      </c>
      <c r="E9" s="32" t="s">
        <v>54</v>
      </c>
      <c r="F9" s="32" t="s">
        <v>54</v>
      </c>
      <c r="G9" s="32" t="s">
        <v>54</v>
      </c>
      <c r="H9" s="32" t="s">
        <v>54</v>
      </c>
      <c r="I9" s="32" t="s">
        <v>54</v>
      </c>
      <c r="J9" s="32" t="s">
        <v>54</v>
      </c>
      <c r="K9" s="32" t="s">
        <v>54</v>
      </c>
      <c r="L9" s="32" t="s">
        <v>54</v>
      </c>
      <c r="M9" s="32" t="s">
        <v>54</v>
      </c>
      <c r="N9" s="32" t="s">
        <v>54</v>
      </c>
      <c r="O9" s="32" t="s">
        <v>54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s="20" customFormat="1" ht="15.75" customHeight="1">
      <c r="A10" s="43" t="s">
        <v>55</v>
      </c>
      <c r="B10" s="10">
        <f>SUM(B12:B19)</f>
        <v>31676</v>
      </c>
      <c r="C10" s="44">
        <f>SUM(C12:C19)</f>
        <v>0</v>
      </c>
      <c r="D10" s="34" t="s">
        <v>51</v>
      </c>
      <c r="E10" s="35">
        <f aca="true" t="shared" si="2" ref="E10:O10">E12+E14+E16+E18</f>
        <v>0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 t="shared" si="2"/>
        <v>0</v>
      </c>
      <c r="J10" s="35">
        <f t="shared" si="2"/>
        <v>0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0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0" customFormat="1" ht="15.75" customHeight="1">
      <c r="A11" s="45"/>
      <c r="B11" s="41"/>
      <c r="C11" s="32"/>
      <c r="D11" s="36" t="s">
        <v>52</v>
      </c>
      <c r="E11" s="46">
        <f aca="true" t="shared" si="3" ref="E11:O11">E13+E15+E17+E19</f>
        <v>8984</v>
      </c>
      <c r="F11" s="46">
        <f t="shared" si="3"/>
        <v>8</v>
      </c>
      <c r="G11" s="46">
        <f t="shared" si="3"/>
        <v>2397</v>
      </c>
      <c r="H11" s="46">
        <f t="shared" si="3"/>
        <v>5619</v>
      </c>
      <c r="I11" s="46">
        <f t="shared" si="3"/>
        <v>4147</v>
      </c>
      <c r="J11" s="46">
        <f t="shared" si="3"/>
        <v>4525</v>
      </c>
      <c r="K11" s="46">
        <f t="shared" si="3"/>
        <v>2290</v>
      </c>
      <c r="L11" s="46">
        <f t="shared" si="3"/>
        <v>971</v>
      </c>
      <c r="M11" s="46">
        <f t="shared" si="3"/>
        <v>1204</v>
      </c>
      <c r="N11" s="46">
        <f t="shared" si="3"/>
        <v>810</v>
      </c>
      <c r="O11" s="46">
        <f t="shared" si="3"/>
        <v>721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0" customFormat="1" ht="15.75" customHeight="1">
      <c r="A12" s="43" t="s">
        <v>56</v>
      </c>
      <c r="B12" s="10">
        <f aca="true" t="shared" si="4" ref="B12:B16">SUM(E12:O13)</f>
        <v>6105</v>
      </c>
      <c r="C12" s="32">
        <f aca="true" t="shared" si="5" ref="C12:C16">SUM(E12:O12)</f>
        <v>0</v>
      </c>
      <c r="D12" s="39" t="s">
        <v>51</v>
      </c>
      <c r="E12" s="47"/>
      <c r="F12" s="32"/>
      <c r="G12" s="32"/>
      <c r="H12" s="48"/>
      <c r="I12" s="32"/>
      <c r="J12" s="32"/>
      <c r="K12" s="32"/>
      <c r="L12" s="32"/>
      <c r="M12" s="32"/>
      <c r="N12" s="32"/>
      <c r="O12" s="3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0" customFormat="1" ht="15.75" customHeight="1">
      <c r="A13" s="45"/>
      <c r="B13" s="41"/>
      <c r="C13" s="32"/>
      <c r="D13" s="42" t="s">
        <v>52</v>
      </c>
      <c r="E13" s="47">
        <v>1158</v>
      </c>
      <c r="F13" s="32">
        <v>8</v>
      </c>
      <c r="G13" s="32">
        <v>352</v>
      </c>
      <c r="H13" s="48">
        <v>958</v>
      </c>
      <c r="I13" s="32">
        <v>921</v>
      </c>
      <c r="J13" s="32">
        <v>1000</v>
      </c>
      <c r="K13" s="32">
        <v>580</v>
      </c>
      <c r="L13" s="32">
        <v>254</v>
      </c>
      <c r="M13" s="32">
        <v>540</v>
      </c>
      <c r="N13" s="32">
        <v>200</v>
      </c>
      <c r="O13" s="47">
        <v>134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0" customFormat="1" ht="15.75" customHeight="1">
      <c r="A14" s="43" t="s">
        <v>57</v>
      </c>
      <c r="B14" s="10">
        <f t="shared" si="4"/>
        <v>8589</v>
      </c>
      <c r="C14" s="32">
        <f t="shared" si="5"/>
        <v>0</v>
      </c>
      <c r="D14" s="39" t="s">
        <v>51</v>
      </c>
      <c r="E14" s="47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0" customFormat="1" ht="15.75" customHeight="1">
      <c r="A15" s="45"/>
      <c r="B15" s="41"/>
      <c r="C15" s="32"/>
      <c r="D15" s="42" t="s">
        <v>52</v>
      </c>
      <c r="E15" s="32">
        <v>3828</v>
      </c>
      <c r="F15" s="32">
        <v>0</v>
      </c>
      <c r="G15" s="32">
        <v>0</v>
      </c>
      <c r="H15" s="48">
        <v>1623</v>
      </c>
      <c r="I15" s="32">
        <v>789</v>
      </c>
      <c r="J15" s="32">
        <v>1096</v>
      </c>
      <c r="K15" s="32">
        <v>422</v>
      </c>
      <c r="L15" s="32">
        <v>223</v>
      </c>
      <c r="M15" s="32">
        <v>110</v>
      </c>
      <c r="N15" s="32">
        <v>187</v>
      </c>
      <c r="O15" s="47">
        <v>311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20" customFormat="1" ht="15.75" customHeight="1">
      <c r="A16" s="43" t="s">
        <v>58</v>
      </c>
      <c r="B16" s="10">
        <f t="shared" si="4"/>
        <v>11526</v>
      </c>
      <c r="C16" s="32">
        <f t="shared" si="5"/>
        <v>0</v>
      </c>
      <c r="D16" s="39" t="s">
        <v>51</v>
      </c>
      <c r="E16" s="32"/>
      <c r="F16" s="32"/>
      <c r="G16" s="32"/>
      <c r="H16" s="48"/>
      <c r="I16" s="32"/>
      <c r="J16" s="32"/>
      <c r="K16" s="32"/>
      <c r="L16" s="32"/>
      <c r="M16" s="32"/>
      <c r="N16" s="53"/>
      <c r="O16" s="3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s="20" customFormat="1" ht="15.75" customHeight="1">
      <c r="A17" s="45"/>
      <c r="B17" s="41"/>
      <c r="C17" s="32"/>
      <c r="D17" s="42" t="s">
        <v>59</v>
      </c>
      <c r="E17" s="32">
        <v>2944</v>
      </c>
      <c r="F17" s="32">
        <v>0</v>
      </c>
      <c r="G17" s="47">
        <v>1389</v>
      </c>
      <c r="H17" s="48">
        <v>2290</v>
      </c>
      <c r="I17" s="32">
        <v>1942</v>
      </c>
      <c r="J17" s="32">
        <v>1786</v>
      </c>
      <c r="K17" s="32">
        <v>598</v>
      </c>
      <c r="L17" s="32">
        <v>154</v>
      </c>
      <c r="M17" s="32">
        <v>185</v>
      </c>
      <c r="N17" s="53">
        <v>155</v>
      </c>
      <c r="O17" s="47">
        <v>83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s="20" customFormat="1" ht="15.75" customHeight="1">
      <c r="A18" s="43" t="s">
        <v>60</v>
      </c>
      <c r="B18" s="10">
        <f>SUM(E18:O19)</f>
        <v>5456</v>
      </c>
      <c r="C18" s="32">
        <f>SUM(E18:O18)</f>
        <v>0</v>
      </c>
      <c r="D18" s="39" t="s">
        <v>51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s="20" customFormat="1" ht="15.75" customHeight="1">
      <c r="A19" s="45"/>
      <c r="B19" s="41"/>
      <c r="C19" s="32"/>
      <c r="D19" s="42" t="s">
        <v>52</v>
      </c>
      <c r="E19" s="47">
        <v>1054</v>
      </c>
      <c r="F19" s="32">
        <v>0</v>
      </c>
      <c r="G19" s="47">
        <v>656</v>
      </c>
      <c r="H19" s="48">
        <v>748</v>
      </c>
      <c r="I19" s="32">
        <v>495</v>
      </c>
      <c r="J19" s="32">
        <v>643</v>
      </c>
      <c r="K19" s="32">
        <v>690</v>
      </c>
      <c r="L19" s="32">
        <v>340</v>
      </c>
      <c r="M19" s="32">
        <v>369</v>
      </c>
      <c r="N19" s="53">
        <v>268</v>
      </c>
      <c r="O19" s="47">
        <v>193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s="20" customFormat="1" ht="15.75" customHeight="1">
      <c r="A20" s="43" t="s">
        <v>61</v>
      </c>
      <c r="B20" s="10">
        <f>SUM(B22:B29)</f>
        <v>21301</v>
      </c>
      <c r="C20" s="32">
        <f>SUM(C22:C29)</f>
        <v>116</v>
      </c>
      <c r="D20" s="34" t="s">
        <v>51</v>
      </c>
      <c r="E20" s="35">
        <f aca="true" t="shared" si="6" ref="E20:O20">E22+E24+E26+E28</f>
        <v>0</v>
      </c>
      <c r="F20" s="35">
        <f t="shared" si="6"/>
        <v>0</v>
      </c>
      <c r="G20" s="35">
        <f t="shared" si="6"/>
        <v>0</v>
      </c>
      <c r="H20" s="35">
        <f t="shared" si="6"/>
        <v>116</v>
      </c>
      <c r="I20" s="35">
        <f t="shared" si="6"/>
        <v>0</v>
      </c>
      <c r="J20" s="35">
        <f t="shared" si="6"/>
        <v>0</v>
      </c>
      <c r="K20" s="35">
        <f t="shared" si="6"/>
        <v>0</v>
      </c>
      <c r="L20" s="35">
        <f t="shared" si="6"/>
        <v>0</v>
      </c>
      <c r="M20" s="35">
        <f t="shared" si="6"/>
        <v>0</v>
      </c>
      <c r="N20" s="35">
        <f t="shared" si="6"/>
        <v>0</v>
      </c>
      <c r="O20" s="35">
        <f t="shared" si="6"/>
        <v>0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s="20" customFormat="1" ht="15.75" customHeight="1">
      <c r="A21" s="45"/>
      <c r="B21" s="41"/>
      <c r="C21" s="32"/>
      <c r="D21" s="36" t="s">
        <v>52</v>
      </c>
      <c r="E21" s="46">
        <f aca="true" t="shared" si="7" ref="E21:O21">E23+E25+E27+E29</f>
        <v>1204</v>
      </c>
      <c r="F21" s="46">
        <f t="shared" si="7"/>
        <v>3374</v>
      </c>
      <c r="G21" s="46">
        <f t="shared" si="7"/>
        <v>0</v>
      </c>
      <c r="H21" s="46">
        <f t="shared" si="7"/>
        <v>4280</v>
      </c>
      <c r="I21" s="46">
        <f t="shared" si="7"/>
        <v>3970</v>
      </c>
      <c r="J21" s="46">
        <f t="shared" si="7"/>
        <v>2654</v>
      </c>
      <c r="K21" s="46">
        <f t="shared" si="7"/>
        <v>2356</v>
      </c>
      <c r="L21" s="46">
        <f t="shared" si="7"/>
        <v>880</v>
      </c>
      <c r="M21" s="46">
        <f t="shared" si="7"/>
        <v>650</v>
      </c>
      <c r="N21" s="46">
        <f t="shared" si="7"/>
        <v>1259</v>
      </c>
      <c r="O21" s="46">
        <f t="shared" si="7"/>
        <v>558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s="20" customFormat="1" ht="15.75" customHeight="1">
      <c r="A22" s="49" t="s">
        <v>62</v>
      </c>
      <c r="B22" s="10">
        <f aca="true" t="shared" si="8" ref="B22:B26">SUM(E22:O23)</f>
        <v>18816</v>
      </c>
      <c r="C22" s="32">
        <f aca="true" t="shared" si="9" ref="C22:C26">SUM(E22:O22)</f>
        <v>116</v>
      </c>
      <c r="D22" s="39" t="s">
        <v>51</v>
      </c>
      <c r="E22" s="32"/>
      <c r="F22" s="32"/>
      <c r="G22" s="32"/>
      <c r="H22" s="50">
        <v>116</v>
      </c>
      <c r="I22" s="32"/>
      <c r="J22" s="32"/>
      <c r="K22" s="32"/>
      <c r="L22" s="32"/>
      <c r="M22" s="32"/>
      <c r="N22" s="32"/>
      <c r="O22" s="47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s="20" customFormat="1" ht="15.75" customHeight="1">
      <c r="A23" s="51"/>
      <c r="B23" s="41"/>
      <c r="C23" s="32"/>
      <c r="D23" s="42" t="s">
        <v>52</v>
      </c>
      <c r="E23" s="32">
        <v>1160</v>
      </c>
      <c r="F23" s="32">
        <v>3213</v>
      </c>
      <c r="G23" s="32">
        <v>0</v>
      </c>
      <c r="H23" s="32">
        <v>3774</v>
      </c>
      <c r="I23" s="32">
        <v>3209</v>
      </c>
      <c r="J23" s="32">
        <v>2409</v>
      </c>
      <c r="K23" s="32">
        <v>1941</v>
      </c>
      <c r="L23" s="32">
        <v>812</v>
      </c>
      <c r="M23" s="32">
        <v>536</v>
      </c>
      <c r="N23" s="32">
        <v>1143</v>
      </c>
      <c r="O23" s="47">
        <v>503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20" customFormat="1" ht="15.75" customHeight="1">
      <c r="A24" s="49" t="s">
        <v>63</v>
      </c>
      <c r="B24" s="10">
        <f t="shared" si="8"/>
        <v>602</v>
      </c>
      <c r="C24" s="32">
        <f t="shared" si="9"/>
        <v>0</v>
      </c>
      <c r="D24" s="39" t="s">
        <v>51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s="20" customFormat="1" ht="15.75" customHeight="1">
      <c r="A25" s="51"/>
      <c r="B25" s="41"/>
      <c r="C25" s="32"/>
      <c r="D25" s="42" t="s">
        <v>52</v>
      </c>
      <c r="E25" s="32">
        <v>0</v>
      </c>
      <c r="F25" s="47">
        <v>30</v>
      </c>
      <c r="G25" s="32">
        <v>0</v>
      </c>
      <c r="H25" s="32">
        <v>0</v>
      </c>
      <c r="I25" s="32">
        <v>250</v>
      </c>
      <c r="J25" s="47">
        <v>90</v>
      </c>
      <c r="K25" s="32">
        <v>30</v>
      </c>
      <c r="L25" s="47">
        <v>28</v>
      </c>
      <c r="M25" s="32">
        <v>70</v>
      </c>
      <c r="N25" s="47">
        <v>104</v>
      </c>
      <c r="O25" s="47">
        <v>0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s="20" customFormat="1" ht="15.75" customHeight="1">
      <c r="A26" s="49" t="s">
        <v>64</v>
      </c>
      <c r="B26" s="10">
        <f t="shared" si="8"/>
        <v>192</v>
      </c>
      <c r="C26" s="32">
        <f t="shared" si="9"/>
        <v>0</v>
      </c>
      <c r="D26" s="39" t="s">
        <v>51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s="20" customFormat="1" ht="15.75" customHeight="1">
      <c r="A27" s="51"/>
      <c r="B27" s="41"/>
      <c r="C27" s="32"/>
      <c r="D27" s="42" t="s">
        <v>52</v>
      </c>
      <c r="E27" s="32">
        <v>44</v>
      </c>
      <c r="F27" s="47">
        <v>0</v>
      </c>
      <c r="G27" s="32">
        <v>0</v>
      </c>
      <c r="H27" s="32">
        <v>32</v>
      </c>
      <c r="I27" s="32">
        <v>0</v>
      </c>
      <c r="J27" s="47">
        <v>26</v>
      </c>
      <c r="K27" s="32">
        <v>34</v>
      </c>
      <c r="L27" s="47">
        <v>0</v>
      </c>
      <c r="M27" s="32">
        <v>44</v>
      </c>
      <c r="N27" s="47">
        <v>12</v>
      </c>
      <c r="O27" s="47">
        <v>0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s="20" customFormat="1" ht="15.75" customHeight="1">
      <c r="A28" s="49" t="s">
        <v>65</v>
      </c>
      <c r="B28" s="10">
        <f>SUM(E28:O29)</f>
        <v>1691</v>
      </c>
      <c r="C28" s="32">
        <f>SUM(E28:O28)</f>
        <v>0</v>
      </c>
      <c r="D28" s="39" t="s">
        <v>51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s="20" customFormat="1" ht="15.75" customHeight="1">
      <c r="A29" s="51"/>
      <c r="B29" s="41"/>
      <c r="C29" s="32"/>
      <c r="D29" s="42" t="s">
        <v>52</v>
      </c>
      <c r="E29" s="32">
        <v>0</v>
      </c>
      <c r="F29" s="47">
        <v>131</v>
      </c>
      <c r="G29" s="32">
        <v>0</v>
      </c>
      <c r="H29" s="32">
        <v>474</v>
      </c>
      <c r="I29" s="32">
        <v>511</v>
      </c>
      <c r="J29" s="47">
        <v>129</v>
      </c>
      <c r="K29" s="32">
        <v>351</v>
      </c>
      <c r="L29" s="47">
        <v>40</v>
      </c>
      <c r="M29" s="32">
        <v>0</v>
      </c>
      <c r="N29" s="47">
        <v>0</v>
      </c>
      <c r="O29" s="47">
        <v>55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</sheetData>
  <sheetProtection/>
  <mergeCells count="40">
    <mergeCell ref="A2:O2"/>
    <mergeCell ref="N3:O3"/>
    <mergeCell ref="B4:C4"/>
    <mergeCell ref="E4:O4"/>
    <mergeCell ref="A4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C5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D4:D5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workbookViewId="0" topLeftCell="A1">
      <selection activeCell="J13" sqref="J13"/>
    </sheetView>
  </sheetViews>
  <sheetFormatPr defaultColWidth="9.00390625" defaultRowHeight="14.25"/>
  <sheetData>
    <row r="1" spans="1:14" ht="14.25">
      <c r="A1" s="1" t="s">
        <v>66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20.25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/>
      <c r="B3" s="5"/>
      <c r="C3" s="5"/>
      <c r="D3" s="6"/>
      <c r="E3" s="7"/>
      <c r="F3" s="8"/>
      <c r="G3" s="8"/>
      <c r="H3" s="8"/>
      <c r="I3" s="8"/>
      <c r="J3" s="8"/>
      <c r="K3" s="8"/>
      <c r="L3" s="8"/>
      <c r="M3" s="8" t="s">
        <v>68</v>
      </c>
      <c r="N3" s="8"/>
    </row>
    <row r="4" spans="1:14" ht="14.25">
      <c r="A4" s="9" t="s">
        <v>69</v>
      </c>
      <c r="B4" s="9" t="s">
        <v>70</v>
      </c>
      <c r="C4" s="10" t="s">
        <v>71</v>
      </c>
      <c r="D4" s="9" t="s">
        <v>72</v>
      </c>
      <c r="E4" s="11" t="s">
        <v>73</v>
      </c>
      <c r="F4" s="12"/>
      <c r="G4" s="12"/>
      <c r="H4" s="12"/>
      <c r="I4" s="12"/>
      <c r="J4" s="12"/>
      <c r="K4" s="12"/>
      <c r="L4" s="12"/>
      <c r="M4" s="17"/>
      <c r="N4" s="9" t="s">
        <v>74</v>
      </c>
    </row>
    <row r="5" spans="1:14" ht="14.25">
      <c r="A5" s="9"/>
      <c r="B5" s="9"/>
      <c r="C5" s="13"/>
      <c r="D5" s="9"/>
      <c r="E5" s="11" t="s">
        <v>75</v>
      </c>
      <c r="F5" s="12"/>
      <c r="G5" s="12"/>
      <c r="H5" s="11" t="s">
        <v>76</v>
      </c>
      <c r="I5" s="12"/>
      <c r="J5" s="17"/>
      <c r="K5" s="9" t="s">
        <v>77</v>
      </c>
      <c r="L5" s="9"/>
      <c r="M5" s="9"/>
      <c r="N5" s="9"/>
    </row>
    <row r="6" spans="1:14" ht="24">
      <c r="A6" s="9"/>
      <c r="B6" s="10"/>
      <c r="C6" s="13"/>
      <c r="D6" s="10"/>
      <c r="E6" s="10" t="s">
        <v>78</v>
      </c>
      <c r="F6" s="10" t="s">
        <v>79</v>
      </c>
      <c r="G6" s="10" t="s">
        <v>80</v>
      </c>
      <c r="H6" s="10" t="s">
        <v>78</v>
      </c>
      <c r="I6" s="10" t="s">
        <v>79</v>
      </c>
      <c r="J6" s="10" t="s">
        <v>80</v>
      </c>
      <c r="K6" s="10" t="s">
        <v>78</v>
      </c>
      <c r="L6" s="10" t="s">
        <v>79</v>
      </c>
      <c r="M6" s="10" t="s">
        <v>80</v>
      </c>
      <c r="N6" s="10"/>
    </row>
    <row r="7" spans="1:14" ht="14.25">
      <c r="A7" s="14" t="s">
        <v>81</v>
      </c>
      <c r="B7" s="9">
        <f aca="true" t="shared" si="0" ref="B7:M7">SUM(B8:B18)</f>
        <v>34053</v>
      </c>
      <c r="C7" s="9">
        <f t="shared" si="0"/>
        <v>30619</v>
      </c>
      <c r="D7" s="9">
        <f t="shared" si="0"/>
        <v>32198</v>
      </c>
      <c r="E7" s="9">
        <f t="shared" si="0"/>
        <v>18331</v>
      </c>
      <c r="F7" s="9">
        <f t="shared" si="0"/>
        <v>17749</v>
      </c>
      <c r="G7" s="9">
        <f t="shared" si="0"/>
        <v>18121</v>
      </c>
      <c r="H7" s="9">
        <f t="shared" si="0"/>
        <v>9202</v>
      </c>
      <c r="I7" s="9">
        <f t="shared" si="0"/>
        <v>7833</v>
      </c>
      <c r="J7" s="9">
        <f t="shared" si="0"/>
        <v>8651</v>
      </c>
      <c r="K7" s="9">
        <f t="shared" si="0"/>
        <v>6520</v>
      </c>
      <c r="L7" s="9">
        <f t="shared" si="0"/>
        <v>5037</v>
      </c>
      <c r="M7" s="9">
        <f t="shared" si="0"/>
        <v>5426</v>
      </c>
      <c r="N7" s="18">
        <f aca="true" t="shared" si="1" ref="N7:N18">D7/B7</f>
        <v>0.9455260916806155</v>
      </c>
    </row>
    <row r="8" spans="1:14" ht="14.25">
      <c r="A8" s="14" t="s">
        <v>6</v>
      </c>
      <c r="B8" s="9">
        <f aca="true" t="shared" si="2" ref="B8:B18">E8+H8+K8</f>
        <v>9172</v>
      </c>
      <c r="C8" s="9">
        <f aca="true" t="shared" si="3" ref="C8:C18">F8+I8+L8</f>
        <v>7990</v>
      </c>
      <c r="D8" s="9">
        <f aca="true" t="shared" si="4" ref="D8:D18">G8+J8+M8</f>
        <v>9140</v>
      </c>
      <c r="E8" s="9">
        <v>4290</v>
      </c>
      <c r="F8" s="9">
        <v>4258</v>
      </c>
      <c r="G8" s="9">
        <v>4258</v>
      </c>
      <c r="H8" s="9">
        <v>3828</v>
      </c>
      <c r="I8" s="19">
        <v>2678</v>
      </c>
      <c r="J8" s="19">
        <v>3828</v>
      </c>
      <c r="K8" s="9">
        <v>1054</v>
      </c>
      <c r="L8" s="9">
        <v>1054</v>
      </c>
      <c r="M8" s="9">
        <v>1054</v>
      </c>
      <c r="N8" s="18">
        <f t="shared" si="1"/>
        <v>0.9965111208024422</v>
      </c>
    </row>
    <row r="9" spans="1:14" ht="14.25">
      <c r="A9" s="14" t="s">
        <v>7</v>
      </c>
      <c r="B9" s="9">
        <f t="shared" si="2"/>
        <v>8</v>
      </c>
      <c r="C9" s="9">
        <f t="shared" si="3"/>
        <v>8</v>
      </c>
      <c r="D9" s="9">
        <f t="shared" si="4"/>
        <v>0</v>
      </c>
      <c r="E9" s="9">
        <v>8</v>
      </c>
      <c r="F9" s="9">
        <v>8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8">
        <f t="shared" si="1"/>
        <v>0</v>
      </c>
    </row>
    <row r="10" spans="1:14" ht="14.25">
      <c r="A10" s="14" t="s">
        <v>8</v>
      </c>
      <c r="B10" s="9">
        <f t="shared" si="2"/>
        <v>2397</v>
      </c>
      <c r="C10" s="9">
        <f t="shared" si="3"/>
        <v>2089</v>
      </c>
      <c r="D10" s="9">
        <f t="shared" si="4"/>
        <v>2089</v>
      </c>
      <c r="E10" s="9">
        <v>1741</v>
      </c>
      <c r="F10" s="9">
        <v>1637</v>
      </c>
      <c r="G10" s="9">
        <v>1637</v>
      </c>
      <c r="H10" s="9">
        <v>0</v>
      </c>
      <c r="I10" s="9">
        <v>0</v>
      </c>
      <c r="J10" s="9">
        <v>0</v>
      </c>
      <c r="K10" s="9">
        <v>656</v>
      </c>
      <c r="L10" s="9">
        <v>452</v>
      </c>
      <c r="M10" s="9">
        <v>452</v>
      </c>
      <c r="N10" s="18">
        <f t="shared" si="1"/>
        <v>0.871506049228202</v>
      </c>
    </row>
    <row r="11" spans="1:14" ht="14.25">
      <c r="A11" s="14" t="s">
        <v>9</v>
      </c>
      <c r="B11" s="9">
        <f t="shared" si="2"/>
        <v>6599</v>
      </c>
      <c r="C11" s="9">
        <f t="shared" si="3"/>
        <v>5653</v>
      </c>
      <c r="D11" s="9">
        <f t="shared" si="4"/>
        <v>5660</v>
      </c>
      <c r="E11" s="9">
        <v>3628</v>
      </c>
      <c r="F11" s="9">
        <v>3592</v>
      </c>
      <c r="G11" s="9">
        <v>3592</v>
      </c>
      <c r="H11" s="9">
        <v>1623</v>
      </c>
      <c r="I11" s="9">
        <v>1623</v>
      </c>
      <c r="J11" s="9">
        <v>1540</v>
      </c>
      <c r="K11" s="9">
        <v>1348</v>
      </c>
      <c r="L11" s="9">
        <v>438</v>
      </c>
      <c r="M11" s="9">
        <v>528</v>
      </c>
      <c r="N11" s="18">
        <f t="shared" si="1"/>
        <v>0.8577057129868162</v>
      </c>
    </row>
    <row r="12" spans="1:14" ht="14.25">
      <c r="A12" s="14" t="s">
        <v>10</v>
      </c>
      <c r="B12" s="9">
        <f t="shared" si="2"/>
        <v>4700</v>
      </c>
      <c r="C12" s="9">
        <f t="shared" si="3"/>
        <v>4481</v>
      </c>
      <c r="D12" s="9">
        <f t="shared" si="4"/>
        <v>4232</v>
      </c>
      <c r="E12" s="9">
        <v>2863</v>
      </c>
      <c r="F12" s="15">
        <v>2863</v>
      </c>
      <c r="G12" s="15">
        <v>2863</v>
      </c>
      <c r="H12" s="15">
        <v>1342</v>
      </c>
      <c r="I12" s="15">
        <v>1123</v>
      </c>
      <c r="J12" s="15">
        <v>874</v>
      </c>
      <c r="K12" s="15">
        <v>495</v>
      </c>
      <c r="L12" s="15">
        <v>495</v>
      </c>
      <c r="M12" s="15">
        <v>495</v>
      </c>
      <c r="N12" s="18">
        <f t="shared" si="1"/>
        <v>0.9004255319148936</v>
      </c>
    </row>
    <row r="13" spans="1:14" ht="14.25">
      <c r="A13" s="14" t="s">
        <v>11</v>
      </c>
      <c r="B13" s="9">
        <f t="shared" si="2"/>
        <v>4707</v>
      </c>
      <c r="C13" s="9">
        <f t="shared" si="3"/>
        <v>4707</v>
      </c>
      <c r="D13" s="9">
        <f t="shared" si="4"/>
        <v>4707</v>
      </c>
      <c r="E13" s="9">
        <v>2696</v>
      </c>
      <c r="F13" s="9">
        <v>2696</v>
      </c>
      <c r="G13" s="9">
        <v>2696</v>
      </c>
      <c r="H13" s="9">
        <v>1096</v>
      </c>
      <c r="I13" s="9">
        <v>1096</v>
      </c>
      <c r="J13" s="19">
        <v>1096</v>
      </c>
      <c r="K13" s="9">
        <v>915</v>
      </c>
      <c r="L13" s="19">
        <v>915</v>
      </c>
      <c r="M13" s="19">
        <v>915</v>
      </c>
      <c r="N13" s="18">
        <f t="shared" si="1"/>
        <v>1</v>
      </c>
    </row>
    <row r="14" spans="1:14" ht="14.25">
      <c r="A14" s="14" t="s">
        <v>12</v>
      </c>
      <c r="B14" s="9">
        <f t="shared" si="2"/>
        <v>2412</v>
      </c>
      <c r="C14" s="9">
        <f t="shared" si="3"/>
        <v>2013</v>
      </c>
      <c r="D14" s="9">
        <f t="shared" si="4"/>
        <v>2317</v>
      </c>
      <c r="E14" s="9">
        <v>1188</v>
      </c>
      <c r="F14" s="9">
        <v>1158</v>
      </c>
      <c r="G14" s="9">
        <v>1158</v>
      </c>
      <c r="H14" s="9">
        <v>422</v>
      </c>
      <c r="I14" s="9">
        <v>422</v>
      </c>
      <c r="J14" s="9">
        <v>422</v>
      </c>
      <c r="K14" s="9">
        <v>802</v>
      </c>
      <c r="L14" s="9">
        <v>433</v>
      </c>
      <c r="M14" s="9">
        <v>737</v>
      </c>
      <c r="N14" s="18">
        <f t="shared" si="1"/>
        <v>0.9606135986733002</v>
      </c>
    </row>
    <row r="15" spans="1:14" ht="14.25">
      <c r="A15" s="14" t="s">
        <v>13</v>
      </c>
      <c r="B15" s="9">
        <f t="shared" si="2"/>
        <v>1113</v>
      </c>
      <c r="C15" s="9">
        <f t="shared" si="3"/>
        <v>773</v>
      </c>
      <c r="D15" s="9">
        <f t="shared" si="4"/>
        <v>1113</v>
      </c>
      <c r="E15" s="9">
        <v>550</v>
      </c>
      <c r="F15" s="9">
        <v>210</v>
      </c>
      <c r="G15" s="9">
        <v>550</v>
      </c>
      <c r="H15" s="9">
        <v>223</v>
      </c>
      <c r="I15" s="9">
        <v>223</v>
      </c>
      <c r="J15" s="9">
        <v>223</v>
      </c>
      <c r="K15" s="9">
        <v>340</v>
      </c>
      <c r="L15" s="9">
        <v>340</v>
      </c>
      <c r="M15" s="9">
        <v>340</v>
      </c>
      <c r="N15" s="18">
        <f t="shared" si="1"/>
        <v>1</v>
      </c>
    </row>
    <row r="16" spans="1:14" ht="14.25">
      <c r="A16" s="14" t="s">
        <v>14</v>
      </c>
      <c r="B16" s="9">
        <f t="shared" si="2"/>
        <v>1284</v>
      </c>
      <c r="C16" s="9">
        <f t="shared" si="3"/>
        <v>1284</v>
      </c>
      <c r="D16" s="9">
        <f t="shared" si="4"/>
        <v>1284</v>
      </c>
      <c r="E16" s="9">
        <v>725</v>
      </c>
      <c r="F16" s="9">
        <v>725</v>
      </c>
      <c r="G16" s="9">
        <v>725</v>
      </c>
      <c r="H16" s="9">
        <v>110</v>
      </c>
      <c r="I16" s="9">
        <v>110</v>
      </c>
      <c r="J16" s="9">
        <v>110</v>
      </c>
      <c r="K16" s="9">
        <v>449</v>
      </c>
      <c r="L16" s="9">
        <v>449</v>
      </c>
      <c r="M16" s="9">
        <v>449</v>
      </c>
      <c r="N16" s="18">
        <f t="shared" si="1"/>
        <v>1</v>
      </c>
    </row>
    <row r="17" spans="1:14" ht="14.25">
      <c r="A17" s="14" t="s">
        <v>15</v>
      </c>
      <c r="B17" s="9">
        <f t="shared" si="2"/>
        <v>940</v>
      </c>
      <c r="C17" s="9">
        <f t="shared" si="3"/>
        <v>900</v>
      </c>
      <c r="D17" s="9">
        <f t="shared" si="4"/>
        <v>935</v>
      </c>
      <c r="E17" s="9">
        <v>425</v>
      </c>
      <c r="F17" s="9">
        <v>385</v>
      </c>
      <c r="G17" s="9">
        <v>425</v>
      </c>
      <c r="H17" s="9">
        <v>247</v>
      </c>
      <c r="I17" s="9">
        <v>247</v>
      </c>
      <c r="J17" s="19">
        <v>247</v>
      </c>
      <c r="K17" s="9">
        <v>268</v>
      </c>
      <c r="L17" s="9">
        <v>268</v>
      </c>
      <c r="M17" s="19">
        <v>263</v>
      </c>
      <c r="N17" s="18">
        <f t="shared" si="1"/>
        <v>0.9946808510638298</v>
      </c>
    </row>
    <row r="18" spans="1:14" ht="14.25">
      <c r="A18" s="14" t="s">
        <v>16</v>
      </c>
      <c r="B18" s="9">
        <f t="shared" si="2"/>
        <v>721</v>
      </c>
      <c r="C18" s="9">
        <f t="shared" si="3"/>
        <v>721</v>
      </c>
      <c r="D18" s="9">
        <f t="shared" si="4"/>
        <v>721</v>
      </c>
      <c r="E18" s="9">
        <v>217</v>
      </c>
      <c r="F18" s="9">
        <v>217</v>
      </c>
      <c r="G18" s="9">
        <v>217</v>
      </c>
      <c r="H18" s="9">
        <v>311</v>
      </c>
      <c r="I18" s="9">
        <v>311</v>
      </c>
      <c r="J18" s="9">
        <v>311</v>
      </c>
      <c r="K18" s="9">
        <v>193</v>
      </c>
      <c r="L18" s="9">
        <v>193</v>
      </c>
      <c r="M18" s="9">
        <v>193</v>
      </c>
      <c r="N18" s="18">
        <f t="shared" si="1"/>
        <v>1</v>
      </c>
    </row>
    <row r="19" spans="1:14" ht="14.25">
      <c r="A19" s="16" t="s">
        <v>82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</sheetData>
  <sheetProtection/>
  <mergeCells count="13">
    <mergeCell ref="A2:N2"/>
    <mergeCell ref="A3:B3"/>
    <mergeCell ref="M3:N3"/>
    <mergeCell ref="E4:M4"/>
    <mergeCell ref="E5:G5"/>
    <mergeCell ref="H5:J5"/>
    <mergeCell ref="K5:M5"/>
    <mergeCell ref="A19:N19"/>
    <mergeCell ref="A4:A6"/>
    <mergeCell ref="B4:B6"/>
    <mergeCell ref="C4:C6"/>
    <mergeCell ref="D4:D6"/>
    <mergeCell ref="N4:N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2019-05-23T06:59:11Z</dcterms:created>
  <dcterms:modified xsi:type="dcterms:W3CDTF">2019-07-09T08:53:29Z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2052-11.1.0.8812</vt:lpwstr>
  </property>
</Properties>
</file>